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арификация школа (2)" sheetId="4" r:id="rId1"/>
    <sheet name="Тарификация обучение на дому" sheetId="5" r:id="rId2"/>
    <sheet name="IT кружок " sheetId="6" r:id="rId3"/>
    <sheet name="Лист1" sheetId="1" r:id="rId4"/>
    <sheet name="Лист2" sheetId="2" r:id="rId5"/>
    <sheet name="Лист3" sheetId="3" r:id="rId6"/>
  </sheets>
  <definedNames>
    <definedName name="_xlnm.Print_Titles" localSheetId="2">'IT кружок '!$A:$B,'IT кружок '!$11:$14</definedName>
    <definedName name="_xlnm.Print_Titles" localSheetId="1">'Тарификация обучение на дому'!$A:$B,'Тарификация обучение на дому'!$11:$14</definedName>
    <definedName name="_xlnm.Print_Titles" localSheetId="0">'Тарификация школа (2)'!$A:$B,'Тарификация школа (2)'!$11:$14</definedName>
    <definedName name="_xlnm.Print_Area" localSheetId="2">'IT кружок '!$A$1:$BG$17</definedName>
    <definedName name="_xlnm.Print_Area" localSheetId="1">'Тарификация обучение на дому'!$A$1:$BG$38</definedName>
    <definedName name="_xlnm.Print_Area" localSheetId="0">'Тарификация школа (2)'!$A$1:$BG$75</definedName>
  </definedNames>
  <calcPr calcId="145621"/>
</workbook>
</file>

<file path=xl/calcChain.xml><?xml version="1.0" encoding="utf-8"?>
<calcChain xmlns="http://schemas.openxmlformats.org/spreadsheetml/2006/main">
  <c r="AQ17" i="6" l="1"/>
  <c r="AO17" i="6"/>
  <c r="AM17" i="6"/>
  <c r="AK17" i="6"/>
  <c r="AI17" i="6"/>
  <c r="AG17" i="6"/>
  <c r="AE17" i="6"/>
  <c r="AC17" i="6"/>
  <c r="AA17" i="6"/>
  <c r="N17" i="6"/>
  <c r="M17" i="6" s="1"/>
  <c r="J17" i="6"/>
  <c r="L17" i="6" s="1"/>
  <c r="T17" i="6" s="1"/>
  <c r="AQ16" i="6"/>
  <c r="AO16" i="6"/>
  <c r="AM16" i="6"/>
  <c r="AK16" i="6"/>
  <c r="AI16" i="6"/>
  <c r="AG16" i="6"/>
  <c r="AE16" i="6"/>
  <c r="AC16" i="6"/>
  <c r="AA16" i="6"/>
  <c r="N16" i="6"/>
  <c r="M16" i="6" s="1"/>
  <c r="J16" i="6"/>
  <c r="L16" i="6" s="1"/>
  <c r="AQ15" i="6"/>
  <c r="AO15" i="6"/>
  <c r="AM15" i="6"/>
  <c r="AK15" i="6"/>
  <c r="AI15" i="6"/>
  <c r="AG15" i="6"/>
  <c r="AE15" i="6"/>
  <c r="AC15" i="6"/>
  <c r="AA15" i="6"/>
  <c r="N15" i="6"/>
  <c r="M15" i="6" s="1"/>
  <c r="J15" i="6"/>
  <c r="L15" i="6" s="1"/>
  <c r="S15" i="6" s="1"/>
  <c r="AQ34" i="5"/>
  <c r="AO34" i="5"/>
  <c r="AM34" i="5"/>
  <c r="AK34" i="5"/>
  <c r="AI34" i="5"/>
  <c r="AG34" i="5"/>
  <c r="AE34" i="5"/>
  <c r="AC34" i="5"/>
  <c r="AA34" i="5"/>
  <c r="N34" i="5"/>
  <c r="M34" i="5" s="1"/>
  <c r="J34" i="5"/>
  <c r="L34" i="5" s="1"/>
  <c r="U34" i="5" s="1"/>
  <c r="AQ33" i="5"/>
  <c r="AO33" i="5"/>
  <c r="AM33" i="5"/>
  <c r="AK33" i="5"/>
  <c r="AI33" i="5"/>
  <c r="AG33" i="5"/>
  <c r="AE33" i="5"/>
  <c r="AC33" i="5"/>
  <c r="AA33" i="5"/>
  <c r="N33" i="5"/>
  <c r="M33" i="5" s="1"/>
  <c r="J33" i="5"/>
  <c r="L33" i="5" s="1"/>
  <c r="AQ32" i="5"/>
  <c r="AO32" i="5"/>
  <c r="AM32" i="5"/>
  <c r="AK32" i="5"/>
  <c r="AI32" i="5"/>
  <c r="AG32" i="5"/>
  <c r="AE32" i="5"/>
  <c r="AC32" i="5"/>
  <c r="AA32" i="5"/>
  <c r="N32" i="5"/>
  <c r="M32" i="5" s="1"/>
  <c r="J32" i="5"/>
  <c r="L32" i="5" s="1"/>
  <c r="S32" i="5" s="1"/>
  <c r="AQ31" i="5"/>
  <c r="AO31" i="5"/>
  <c r="AM31" i="5"/>
  <c r="AK31" i="5"/>
  <c r="AI31" i="5"/>
  <c r="AG31" i="5"/>
  <c r="AE31" i="5"/>
  <c r="AC31" i="5"/>
  <c r="AA31" i="5"/>
  <c r="N31" i="5"/>
  <c r="M31" i="5" s="1"/>
  <c r="J31" i="5"/>
  <c r="L31" i="5" s="1"/>
  <c r="AQ30" i="5"/>
  <c r="AO30" i="5"/>
  <c r="AM30" i="5"/>
  <c r="AK30" i="5"/>
  <c r="AI30" i="5"/>
  <c r="AG30" i="5"/>
  <c r="AE30" i="5"/>
  <c r="AC30" i="5"/>
  <c r="AA30" i="5"/>
  <c r="N30" i="5"/>
  <c r="M30" i="5" s="1"/>
  <c r="J30" i="5"/>
  <c r="L30" i="5" s="1"/>
  <c r="U30" i="5" s="1"/>
  <c r="AQ29" i="5"/>
  <c r="AO29" i="5"/>
  <c r="AM29" i="5"/>
  <c r="AK29" i="5"/>
  <c r="AI29" i="5"/>
  <c r="AG29" i="5"/>
  <c r="AE29" i="5"/>
  <c r="AC29" i="5"/>
  <c r="AA29" i="5"/>
  <c r="N29" i="5"/>
  <c r="M29" i="5" s="1"/>
  <c r="J29" i="5"/>
  <c r="L29" i="5" s="1"/>
  <c r="AQ28" i="5"/>
  <c r="AO28" i="5"/>
  <c r="AM28" i="5"/>
  <c r="AK28" i="5"/>
  <c r="AI28" i="5"/>
  <c r="AG28" i="5"/>
  <c r="AE28" i="5"/>
  <c r="AC28" i="5"/>
  <c r="AA28" i="5"/>
  <c r="N28" i="5"/>
  <c r="M28" i="5" s="1"/>
  <c r="L28" i="5"/>
  <c r="S28" i="5" s="1"/>
  <c r="J28" i="5"/>
  <c r="AQ27" i="5"/>
  <c r="AO27" i="5"/>
  <c r="AM27" i="5"/>
  <c r="AK27" i="5"/>
  <c r="AI27" i="5"/>
  <c r="AG27" i="5"/>
  <c r="AE27" i="5"/>
  <c r="AC27" i="5"/>
  <c r="AA27" i="5"/>
  <c r="N27" i="5"/>
  <c r="M27" i="5" s="1"/>
  <c r="J27" i="5"/>
  <c r="L27" i="5" s="1"/>
  <c r="AQ26" i="5"/>
  <c r="AO26" i="5"/>
  <c r="AM26" i="5"/>
  <c r="AK26" i="5"/>
  <c r="AI26" i="5"/>
  <c r="AG26" i="5"/>
  <c r="AE26" i="5"/>
  <c r="AC26" i="5"/>
  <c r="AA26" i="5"/>
  <c r="N26" i="5"/>
  <c r="M26" i="5" s="1"/>
  <c r="J26" i="5"/>
  <c r="L26" i="5" s="1"/>
  <c r="U26" i="5" s="1"/>
  <c r="AQ25" i="5"/>
  <c r="AO25" i="5"/>
  <c r="AM25" i="5"/>
  <c r="AK25" i="5"/>
  <c r="AI25" i="5"/>
  <c r="AG25" i="5"/>
  <c r="AE25" i="5"/>
  <c r="AC25" i="5"/>
  <c r="AA25" i="5"/>
  <c r="N25" i="5"/>
  <c r="M25" i="5" s="1"/>
  <c r="J25" i="5"/>
  <c r="L25" i="5" s="1"/>
  <c r="AQ24" i="5"/>
  <c r="AO24" i="5"/>
  <c r="AM24" i="5"/>
  <c r="AK24" i="5"/>
  <c r="AI24" i="5"/>
  <c r="AG24" i="5"/>
  <c r="AE24" i="5"/>
  <c r="AC24" i="5"/>
  <c r="AA24" i="5"/>
  <c r="N24" i="5"/>
  <c r="M24" i="5" s="1"/>
  <c r="L24" i="5"/>
  <c r="S24" i="5" s="1"/>
  <c r="J24" i="5"/>
  <c r="AQ23" i="5"/>
  <c r="AO23" i="5"/>
  <c r="AM23" i="5"/>
  <c r="AK23" i="5"/>
  <c r="AI23" i="5"/>
  <c r="AG23" i="5"/>
  <c r="AE23" i="5"/>
  <c r="AC23" i="5"/>
  <c r="AA23" i="5"/>
  <c r="N23" i="5"/>
  <c r="M23" i="5" s="1"/>
  <c r="J23" i="5"/>
  <c r="L23" i="5" s="1"/>
  <c r="AQ22" i="5"/>
  <c r="AO22" i="5"/>
  <c r="AM22" i="5"/>
  <c r="AK22" i="5"/>
  <c r="AI22" i="5"/>
  <c r="AG22" i="5"/>
  <c r="AE22" i="5"/>
  <c r="AC22" i="5"/>
  <c r="AA22" i="5"/>
  <c r="N22" i="5"/>
  <c r="M22" i="5" s="1"/>
  <c r="J22" i="5"/>
  <c r="L22" i="5" s="1"/>
  <c r="U22" i="5" s="1"/>
  <c r="AQ21" i="5"/>
  <c r="AO21" i="5"/>
  <c r="AM21" i="5"/>
  <c r="AK21" i="5"/>
  <c r="AI21" i="5"/>
  <c r="AG21" i="5"/>
  <c r="AE21" i="5"/>
  <c r="AC21" i="5"/>
  <c r="AA21" i="5"/>
  <c r="N21" i="5"/>
  <c r="M21" i="5" s="1"/>
  <c r="J21" i="5"/>
  <c r="L21" i="5" s="1"/>
  <c r="AQ20" i="5"/>
  <c r="AO20" i="5"/>
  <c r="AM20" i="5"/>
  <c r="AK20" i="5"/>
  <c r="AI20" i="5"/>
  <c r="AG20" i="5"/>
  <c r="AE20" i="5"/>
  <c r="AC20" i="5"/>
  <c r="AA20" i="5"/>
  <c r="N20" i="5"/>
  <c r="M20" i="5" s="1"/>
  <c r="L20" i="5"/>
  <c r="S20" i="5" s="1"/>
  <c r="J20" i="5"/>
  <c r="AQ19" i="5"/>
  <c r="AO19" i="5"/>
  <c r="AM19" i="5"/>
  <c r="AK19" i="5"/>
  <c r="AI19" i="5"/>
  <c r="AG19" i="5"/>
  <c r="AE19" i="5"/>
  <c r="AC19" i="5"/>
  <c r="AA19" i="5"/>
  <c r="N19" i="5"/>
  <c r="M19" i="5" s="1"/>
  <c r="J19" i="5"/>
  <c r="L19" i="5" s="1"/>
  <c r="AQ18" i="5"/>
  <c r="AO18" i="5"/>
  <c r="AM18" i="5"/>
  <c r="AK18" i="5"/>
  <c r="AI18" i="5"/>
  <c r="AG18" i="5"/>
  <c r="AE18" i="5"/>
  <c r="AC18" i="5"/>
  <c r="AA18" i="5"/>
  <c r="N18" i="5"/>
  <c r="M18" i="5" s="1"/>
  <c r="J18" i="5"/>
  <c r="L18" i="5" s="1"/>
  <c r="U18" i="5" s="1"/>
  <c r="AQ17" i="5"/>
  <c r="AO17" i="5"/>
  <c r="AM17" i="5"/>
  <c r="AK17" i="5"/>
  <c r="AI17" i="5"/>
  <c r="AG17" i="5"/>
  <c r="AE17" i="5"/>
  <c r="AC17" i="5"/>
  <c r="AA17" i="5"/>
  <c r="N17" i="5"/>
  <c r="M17" i="5" s="1"/>
  <c r="J17" i="5"/>
  <c r="L17" i="5" s="1"/>
  <c r="AQ16" i="5"/>
  <c r="AO16" i="5"/>
  <c r="AM16" i="5"/>
  <c r="AK16" i="5"/>
  <c r="AI16" i="5"/>
  <c r="AG16" i="5"/>
  <c r="AE16" i="5"/>
  <c r="AC16" i="5"/>
  <c r="AA16" i="5"/>
  <c r="N16" i="5"/>
  <c r="M16" i="5" s="1"/>
  <c r="L16" i="5"/>
  <c r="S16" i="5" s="1"/>
  <c r="J16" i="5"/>
  <c r="AQ15" i="5"/>
  <c r="AO15" i="5"/>
  <c r="AM15" i="5"/>
  <c r="AK15" i="5"/>
  <c r="AI15" i="5"/>
  <c r="AG15" i="5"/>
  <c r="AE15" i="5"/>
  <c r="AC15" i="5"/>
  <c r="AA15" i="5"/>
  <c r="N15" i="5"/>
  <c r="M15" i="5" s="1"/>
  <c r="J15" i="5"/>
  <c r="L15" i="5" s="1"/>
  <c r="AQ71" i="4"/>
  <c r="AO71" i="4"/>
  <c r="AM71" i="4"/>
  <c r="AK71" i="4"/>
  <c r="AI71" i="4"/>
  <c r="AG71" i="4"/>
  <c r="AE71" i="4"/>
  <c r="AC71" i="4"/>
  <c r="AA71" i="4"/>
  <c r="N71" i="4"/>
  <c r="M71" i="4" s="1"/>
  <c r="J71" i="4"/>
  <c r="L71" i="4" s="1"/>
  <c r="AQ70" i="4"/>
  <c r="AO70" i="4"/>
  <c r="AM70" i="4"/>
  <c r="AK70" i="4"/>
  <c r="AI70" i="4"/>
  <c r="AG70" i="4"/>
  <c r="AE70" i="4"/>
  <c r="AC70" i="4"/>
  <c r="AA70" i="4"/>
  <c r="N70" i="4"/>
  <c r="M70" i="4"/>
  <c r="J70" i="4"/>
  <c r="L70" i="4" s="1"/>
  <c r="AQ69" i="4"/>
  <c r="AO69" i="4"/>
  <c r="AM69" i="4"/>
  <c r="AK69" i="4"/>
  <c r="AI69" i="4"/>
  <c r="AG69" i="4"/>
  <c r="AE69" i="4"/>
  <c r="AC69" i="4"/>
  <c r="AA69" i="4"/>
  <c r="N69" i="4"/>
  <c r="M69" i="4"/>
  <c r="J69" i="4"/>
  <c r="L69" i="4" s="1"/>
  <c r="T69" i="4" s="1"/>
  <c r="AQ68" i="4"/>
  <c r="AO68" i="4"/>
  <c r="AM68" i="4"/>
  <c r="AK68" i="4"/>
  <c r="AI68" i="4"/>
  <c r="AG68" i="4"/>
  <c r="AE68" i="4"/>
  <c r="AC68" i="4"/>
  <c r="AA68" i="4"/>
  <c r="N68" i="4"/>
  <c r="M68" i="4" s="1"/>
  <c r="J68" i="4"/>
  <c r="L68" i="4" s="1"/>
  <c r="AQ67" i="4"/>
  <c r="AO67" i="4"/>
  <c r="AM67" i="4"/>
  <c r="AK67" i="4"/>
  <c r="AI67" i="4"/>
  <c r="AG67" i="4"/>
  <c r="AE67" i="4"/>
  <c r="AC67" i="4"/>
  <c r="AA67" i="4"/>
  <c r="N67" i="4"/>
  <c r="M67" i="4" s="1"/>
  <c r="J67" i="4"/>
  <c r="L67" i="4" s="1"/>
  <c r="AQ66" i="4"/>
  <c r="AO66" i="4"/>
  <c r="AM66" i="4"/>
  <c r="AK66" i="4"/>
  <c r="AI66" i="4"/>
  <c r="AG66" i="4"/>
  <c r="AE66" i="4"/>
  <c r="AC66" i="4"/>
  <c r="AA66" i="4"/>
  <c r="N66" i="4"/>
  <c r="M66" i="4"/>
  <c r="J66" i="4"/>
  <c r="L66" i="4" s="1"/>
  <c r="AQ65" i="4"/>
  <c r="AO65" i="4"/>
  <c r="AM65" i="4"/>
  <c r="AK65" i="4"/>
  <c r="AI65" i="4"/>
  <c r="AG65" i="4"/>
  <c r="AE65" i="4"/>
  <c r="AC65" i="4"/>
  <c r="AA65" i="4"/>
  <c r="N65" i="4"/>
  <c r="M65" i="4"/>
  <c r="J65" i="4"/>
  <c r="L65" i="4" s="1"/>
  <c r="T65" i="4" s="1"/>
  <c r="AQ64" i="4"/>
  <c r="AO64" i="4"/>
  <c r="AM64" i="4"/>
  <c r="AK64" i="4"/>
  <c r="AI64" i="4"/>
  <c r="AG64" i="4"/>
  <c r="AE64" i="4"/>
  <c r="AC64" i="4"/>
  <c r="AA64" i="4"/>
  <c r="N64" i="4"/>
  <c r="M64" i="4"/>
  <c r="J64" i="4"/>
  <c r="L64" i="4" s="1"/>
  <c r="AQ63" i="4"/>
  <c r="AO63" i="4"/>
  <c r="AM63" i="4"/>
  <c r="AK63" i="4"/>
  <c r="AI63" i="4"/>
  <c r="AG63" i="4"/>
  <c r="AE63" i="4"/>
  <c r="AC63" i="4"/>
  <c r="AA63" i="4"/>
  <c r="N63" i="4"/>
  <c r="M63" i="4" s="1"/>
  <c r="J63" i="4"/>
  <c r="L63" i="4" s="1"/>
  <c r="AQ62" i="4"/>
  <c r="AO62" i="4"/>
  <c r="AM62" i="4"/>
  <c r="AK62" i="4"/>
  <c r="AI62" i="4"/>
  <c r="AG62" i="4"/>
  <c r="AE62" i="4"/>
  <c r="AC62" i="4"/>
  <c r="AA62" i="4"/>
  <c r="N62" i="4"/>
  <c r="M62" i="4" s="1"/>
  <c r="J62" i="4"/>
  <c r="L62" i="4" s="1"/>
  <c r="AQ61" i="4"/>
  <c r="AO61" i="4"/>
  <c r="AM61" i="4"/>
  <c r="AK61" i="4"/>
  <c r="AI61" i="4"/>
  <c r="AG61" i="4"/>
  <c r="AE61" i="4"/>
  <c r="AC61" i="4"/>
  <c r="AA61" i="4"/>
  <c r="N61" i="4"/>
  <c r="M61" i="4"/>
  <c r="J61" i="4"/>
  <c r="L61" i="4" s="1"/>
  <c r="T61" i="4" s="1"/>
  <c r="AQ60" i="4"/>
  <c r="AO60" i="4"/>
  <c r="AM60" i="4"/>
  <c r="AK60" i="4"/>
  <c r="AI60" i="4"/>
  <c r="AG60" i="4"/>
  <c r="AE60" i="4"/>
  <c r="AC60" i="4"/>
  <c r="AA60" i="4"/>
  <c r="N60" i="4"/>
  <c r="M60" i="4" s="1"/>
  <c r="J60" i="4"/>
  <c r="L60" i="4" s="1"/>
  <c r="AQ59" i="4"/>
  <c r="AO59" i="4"/>
  <c r="AM59" i="4"/>
  <c r="AK59" i="4"/>
  <c r="AI59" i="4"/>
  <c r="AG59" i="4"/>
  <c r="AE59" i="4"/>
  <c r="AC59" i="4"/>
  <c r="AA59" i="4"/>
  <c r="N59" i="4"/>
  <c r="M59" i="4" s="1"/>
  <c r="J59" i="4"/>
  <c r="L59" i="4" s="1"/>
  <c r="AQ58" i="4"/>
  <c r="AO58" i="4"/>
  <c r="AM58" i="4"/>
  <c r="AK58" i="4"/>
  <c r="AI58" i="4"/>
  <c r="AG58" i="4"/>
  <c r="AE58" i="4"/>
  <c r="AC58" i="4"/>
  <c r="AA58" i="4"/>
  <c r="N58" i="4"/>
  <c r="M58" i="4" s="1"/>
  <c r="J58" i="4"/>
  <c r="L58" i="4" s="1"/>
  <c r="AQ57" i="4"/>
  <c r="AO57" i="4"/>
  <c r="AM57" i="4"/>
  <c r="AK57" i="4"/>
  <c r="AI57" i="4"/>
  <c r="AG57" i="4"/>
  <c r="AE57" i="4"/>
  <c r="AC57" i="4"/>
  <c r="AA57" i="4"/>
  <c r="N57" i="4"/>
  <c r="M57" i="4" s="1"/>
  <c r="J57" i="4"/>
  <c r="L57" i="4" s="1"/>
  <c r="T57" i="4" s="1"/>
  <c r="AQ56" i="4"/>
  <c r="AO56" i="4"/>
  <c r="AM56" i="4"/>
  <c r="AK56" i="4"/>
  <c r="AI56" i="4"/>
  <c r="AG56" i="4"/>
  <c r="AE56" i="4"/>
  <c r="AC56" i="4"/>
  <c r="AA56" i="4"/>
  <c r="N56" i="4"/>
  <c r="M56" i="4" s="1"/>
  <c r="J56" i="4"/>
  <c r="L56" i="4" s="1"/>
  <c r="S56" i="4" s="1"/>
  <c r="AQ55" i="4"/>
  <c r="AO55" i="4"/>
  <c r="AM55" i="4"/>
  <c r="AK55" i="4"/>
  <c r="AI55" i="4"/>
  <c r="AG55" i="4"/>
  <c r="AE55" i="4"/>
  <c r="AC55" i="4"/>
  <c r="AA55" i="4"/>
  <c r="N55" i="4"/>
  <c r="M55" i="4" s="1"/>
  <c r="J55" i="4"/>
  <c r="L55" i="4" s="1"/>
  <c r="AQ54" i="4"/>
  <c r="AO54" i="4"/>
  <c r="AM54" i="4"/>
  <c r="AK54" i="4"/>
  <c r="AI54" i="4"/>
  <c r="AG54" i="4"/>
  <c r="AE54" i="4"/>
  <c r="AC54" i="4"/>
  <c r="AA54" i="4"/>
  <c r="N54" i="4"/>
  <c r="M54" i="4" s="1"/>
  <c r="J54" i="4"/>
  <c r="L54" i="4" s="1"/>
  <c r="AQ53" i="4"/>
  <c r="AO53" i="4"/>
  <c r="AM53" i="4"/>
  <c r="AK53" i="4"/>
  <c r="AI53" i="4"/>
  <c r="AG53" i="4"/>
  <c r="AE53" i="4"/>
  <c r="AC53" i="4"/>
  <c r="AA53" i="4"/>
  <c r="N53" i="4"/>
  <c r="M53" i="4" s="1"/>
  <c r="J53" i="4"/>
  <c r="L53" i="4" s="1"/>
  <c r="AQ52" i="4"/>
  <c r="AO52" i="4"/>
  <c r="AM52" i="4"/>
  <c r="AK52" i="4"/>
  <c r="AI52" i="4"/>
  <c r="AG52" i="4"/>
  <c r="AE52" i="4"/>
  <c r="AC52" i="4"/>
  <c r="AA52" i="4"/>
  <c r="N52" i="4"/>
  <c r="M52" i="4" s="1"/>
  <c r="L52" i="4"/>
  <c r="S52" i="4" s="1"/>
  <c r="J52" i="4"/>
  <c r="AQ51" i="4"/>
  <c r="AO51" i="4"/>
  <c r="AM51" i="4"/>
  <c r="AK51" i="4"/>
  <c r="AI51" i="4"/>
  <c r="AG51" i="4"/>
  <c r="AE51" i="4"/>
  <c r="AC51" i="4"/>
  <c r="AA51" i="4"/>
  <c r="N51" i="4"/>
  <c r="M51" i="4" s="1"/>
  <c r="J51" i="4"/>
  <c r="L51" i="4" s="1"/>
  <c r="AQ50" i="4"/>
  <c r="AO50" i="4"/>
  <c r="AM50" i="4"/>
  <c r="AK50" i="4"/>
  <c r="AI50" i="4"/>
  <c r="AG50" i="4"/>
  <c r="AE50" i="4"/>
  <c r="AC50" i="4"/>
  <c r="AA50" i="4"/>
  <c r="N50" i="4"/>
  <c r="M50" i="4" s="1"/>
  <c r="J50" i="4"/>
  <c r="L50" i="4" s="1"/>
  <c r="AQ49" i="4"/>
  <c r="AO49" i="4"/>
  <c r="AM49" i="4"/>
  <c r="AK49" i="4"/>
  <c r="AI49" i="4"/>
  <c r="AG49" i="4"/>
  <c r="AE49" i="4"/>
  <c r="AC49" i="4"/>
  <c r="AA49" i="4"/>
  <c r="N49" i="4"/>
  <c r="M49" i="4" s="1"/>
  <c r="J49" i="4"/>
  <c r="L49" i="4" s="1"/>
  <c r="T49" i="4" s="1"/>
  <c r="AQ48" i="4"/>
  <c r="AO48" i="4"/>
  <c r="AM48" i="4"/>
  <c r="AK48" i="4"/>
  <c r="AI48" i="4"/>
  <c r="AG48" i="4"/>
  <c r="AE48" i="4"/>
  <c r="AC48" i="4"/>
  <c r="AA48" i="4"/>
  <c r="N48" i="4"/>
  <c r="M48" i="4"/>
  <c r="J48" i="4"/>
  <c r="L48" i="4" s="1"/>
  <c r="AQ47" i="4"/>
  <c r="AO47" i="4"/>
  <c r="AM47" i="4"/>
  <c r="AK47" i="4"/>
  <c r="AI47" i="4"/>
  <c r="AG47" i="4"/>
  <c r="AE47" i="4"/>
  <c r="AC47" i="4"/>
  <c r="AA47" i="4"/>
  <c r="N47" i="4"/>
  <c r="M47" i="4" s="1"/>
  <c r="J47" i="4"/>
  <c r="L47" i="4" s="1"/>
  <c r="S47" i="4" s="1"/>
  <c r="AQ46" i="4"/>
  <c r="AO46" i="4"/>
  <c r="AM46" i="4"/>
  <c r="AK46" i="4"/>
  <c r="AI46" i="4"/>
  <c r="AG46" i="4"/>
  <c r="AE46" i="4"/>
  <c r="AC46" i="4"/>
  <c r="AA46" i="4"/>
  <c r="N46" i="4"/>
  <c r="M46" i="4" s="1"/>
  <c r="J46" i="4"/>
  <c r="L46" i="4" s="1"/>
  <c r="AQ45" i="4"/>
  <c r="AO45" i="4"/>
  <c r="AM45" i="4"/>
  <c r="AK45" i="4"/>
  <c r="AI45" i="4"/>
  <c r="AG45" i="4"/>
  <c r="AE45" i="4"/>
  <c r="AC45" i="4"/>
  <c r="AA45" i="4"/>
  <c r="N45" i="4"/>
  <c r="M45" i="4" s="1"/>
  <c r="J45" i="4"/>
  <c r="L45" i="4" s="1"/>
  <c r="T45" i="4" s="1"/>
  <c r="AQ44" i="4"/>
  <c r="AO44" i="4"/>
  <c r="AM44" i="4"/>
  <c r="AK44" i="4"/>
  <c r="AI44" i="4"/>
  <c r="AG44" i="4"/>
  <c r="AE44" i="4"/>
  <c r="AC44" i="4"/>
  <c r="AA44" i="4"/>
  <c r="N44" i="4"/>
  <c r="M44" i="4" s="1"/>
  <c r="J44" i="4"/>
  <c r="L44" i="4" s="1"/>
  <c r="AQ43" i="4"/>
  <c r="AO43" i="4"/>
  <c r="AM43" i="4"/>
  <c r="AK43" i="4"/>
  <c r="AI43" i="4"/>
  <c r="AG43" i="4"/>
  <c r="AE43" i="4"/>
  <c r="AC43" i="4"/>
  <c r="AA43" i="4"/>
  <c r="N43" i="4"/>
  <c r="M43" i="4" s="1"/>
  <c r="J43" i="4"/>
  <c r="L43" i="4" s="1"/>
  <c r="AQ42" i="4"/>
  <c r="AO42" i="4"/>
  <c r="AM42" i="4"/>
  <c r="AK42" i="4"/>
  <c r="AI42" i="4"/>
  <c r="AG42" i="4"/>
  <c r="AE42" i="4"/>
  <c r="AC42" i="4"/>
  <c r="AA42" i="4"/>
  <c r="N42" i="4"/>
  <c r="M42" i="4" s="1"/>
  <c r="J42" i="4"/>
  <c r="L42" i="4" s="1"/>
  <c r="AQ41" i="4"/>
  <c r="AO41" i="4"/>
  <c r="AM41" i="4"/>
  <c r="AK41" i="4"/>
  <c r="AI41" i="4"/>
  <c r="AG41" i="4"/>
  <c r="AE41" i="4"/>
  <c r="AC41" i="4"/>
  <c r="AA41" i="4"/>
  <c r="N41" i="4"/>
  <c r="M41" i="4" s="1"/>
  <c r="J41" i="4"/>
  <c r="L41" i="4" s="1"/>
  <c r="AQ40" i="4"/>
  <c r="AO40" i="4"/>
  <c r="AM40" i="4"/>
  <c r="AK40" i="4"/>
  <c r="AI40" i="4"/>
  <c r="AG40" i="4"/>
  <c r="AE40" i="4"/>
  <c r="AC40" i="4"/>
  <c r="AA40" i="4"/>
  <c r="N40" i="4"/>
  <c r="M40" i="4" s="1"/>
  <c r="L40" i="4"/>
  <c r="S40" i="4" s="1"/>
  <c r="J40" i="4"/>
  <c r="AQ39" i="4"/>
  <c r="AO39" i="4"/>
  <c r="AM39" i="4"/>
  <c r="AK39" i="4"/>
  <c r="AI39" i="4"/>
  <c r="AG39" i="4"/>
  <c r="AE39" i="4"/>
  <c r="AC39" i="4"/>
  <c r="AA39" i="4"/>
  <c r="N39" i="4"/>
  <c r="M39" i="4" s="1"/>
  <c r="J39" i="4"/>
  <c r="L39" i="4" s="1"/>
  <c r="AQ38" i="4"/>
  <c r="AO38" i="4"/>
  <c r="AM38" i="4"/>
  <c r="AK38" i="4"/>
  <c r="AI38" i="4"/>
  <c r="AG38" i="4"/>
  <c r="AE38" i="4"/>
  <c r="AC38" i="4"/>
  <c r="AA38" i="4"/>
  <c r="N38" i="4"/>
  <c r="M38" i="4" s="1"/>
  <c r="J38" i="4"/>
  <c r="L38" i="4" s="1"/>
  <c r="AQ37" i="4"/>
  <c r="AO37" i="4"/>
  <c r="AM37" i="4"/>
  <c r="AK37" i="4"/>
  <c r="AI37" i="4"/>
  <c r="AG37" i="4"/>
  <c r="AE37" i="4"/>
  <c r="AC37" i="4"/>
  <c r="AA37" i="4"/>
  <c r="N37" i="4"/>
  <c r="M37" i="4"/>
  <c r="J37" i="4"/>
  <c r="L37" i="4" s="1"/>
  <c r="T37" i="4" s="1"/>
  <c r="AQ36" i="4"/>
  <c r="AO36" i="4"/>
  <c r="AM36" i="4"/>
  <c r="AK36" i="4"/>
  <c r="AI36" i="4"/>
  <c r="AG36" i="4"/>
  <c r="AE36" i="4"/>
  <c r="AC36" i="4"/>
  <c r="AA36" i="4"/>
  <c r="N36" i="4"/>
  <c r="M36" i="4" s="1"/>
  <c r="J36" i="4"/>
  <c r="L36" i="4" s="1"/>
  <c r="S36" i="4" s="1"/>
  <c r="AQ35" i="4"/>
  <c r="AO35" i="4"/>
  <c r="AK35" i="4"/>
  <c r="AI35" i="4"/>
  <c r="AG35" i="4"/>
  <c r="AE35" i="4"/>
  <c r="AC35" i="4"/>
  <c r="AA35" i="4"/>
  <c r="N35" i="4"/>
  <c r="M35" i="4" s="1"/>
  <c r="J35" i="4"/>
  <c r="L35" i="4" s="1"/>
  <c r="AQ34" i="4"/>
  <c r="AO34" i="4"/>
  <c r="AM34" i="4"/>
  <c r="AK34" i="4"/>
  <c r="AI34" i="4"/>
  <c r="AG34" i="4"/>
  <c r="AE34" i="4"/>
  <c r="AC34" i="4"/>
  <c r="AA34" i="4"/>
  <c r="N34" i="4"/>
  <c r="M34" i="4" s="1"/>
  <c r="J34" i="4"/>
  <c r="L34" i="4" s="1"/>
  <c r="AQ33" i="4"/>
  <c r="AO33" i="4"/>
  <c r="AM33" i="4"/>
  <c r="AK33" i="4"/>
  <c r="AI33" i="4"/>
  <c r="AG33" i="4"/>
  <c r="AE33" i="4"/>
  <c r="AC33" i="4"/>
  <c r="AA33" i="4"/>
  <c r="N33" i="4"/>
  <c r="M33" i="4" s="1"/>
  <c r="J33" i="4"/>
  <c r="L33" i="4" s="1"/>
  <c r="AQ32" i="4"/>
  <c r="AO32" i="4"/>
  <c r="AM32" i="4"/>
  <c r="AK32" i="4"/>
  <c r="AI32" i="4"/>
  <c r="AG32" i="4"/>
  <c r="AE32" i="4"/>
  <c r="AC32" i="4"/>
  <c r="AA32" i="4"/>
  <c r="N32" i="4"/>
  <c r="M32" i="4" s="1"/>
  <c r="J32" i="4"/>
  <c r="L32" i="4" s="1"/>
  <c r="S32" i="4" s="1"/>
  <c r="AQ31" i="4"/>
  <c r="AO31" i="4"/>
  <c r="AM31" i="4"/>
  <c r="AK31" i="4"/>
  <c r="AI31" i="4"/>
  <c r="AG31" i="4"/>
  <c r="AE31" i="4"/>
  <c r="AC31" i="4"/>
  <c r="AA31" i="4"/>
  <c r="N31" i="4"/>
  <c r="M31" i="4" s="1"/>
  <c r="J31" i="4"/>
  <c r="L31" i="4" s="1"/>
  <c r="AQ30" i="4"/>
  <c r="AO30" i="4"/>
  <c r="AM30" i="4"/>
  <c r="AK30" i="4"/>
  <c r="AI30" i="4"/>
  <c r="AG30" i="4"/>
  <c r="AE30" i="4"/>
  <c r="AC30" i="4"/>
  <c r="AA30" i="4"/>
  <c r="N30" i="4"/>
  <c r="M30" i="4" s="1"/>
  <c r="J30" i="4"/>
  <c r="L30" i="4" s="1"/>
  <c r="AQ29" i="4"/>
  <c r="AO29" i="4"/>
  <c r="AM29" i="4"/>
  <c r="AK29" i="4"/>
  <c r="AI29" i="4"/>
  <c r="AG29" i="4"/>
  <c r="AE29" i="4"/>
  <c r="AC29" i="4"/>
  <c r="AA29" i="4"/>
  <c r="N29" i="4"/>
  <c r="M29" i="4" s="1"/>
  <c r="J29" i="4"/>
  <c r="L29" i="4" s="1"/>
  <c r="AQ28" i="4"/>
  <c r="AO28" i="4"/>
  <c r="AM28" i="4"/>
  <c r="AK28" i="4"/>
  <c r="AI28" i="4"/>
  <c r="AG28" i="4"/>
  <c r="AE28" i="4"/>
  <c r="AC28" i="4"/>
  <c r="AA28" i="4"/>
  <c r="N28" i="4"/>
  <c r="M28" i="4" s="1"/>
  <c r="J28" i="4"/>
  <c r="L28" i="4" s="1"/>
  <c r="AQ27" i="4"/>
  <c r="AO27" i="4"/>
  <c r="AM27" i="4"/>
  <c r="AK27" i="4"/>
  <c r="AI27" i="4"/>
  <c r="AG27" i="4"/>
  <c r="AE27" i="4"/>
  <c r="AC27" i="4"/>
  <c r="AA27" i="4"/>
  <c r="N27" i="4"/>
  <c r="M27" i="4" s="1"/>
  <c r="J27" i="4"/>
  <c r="L27" i="4" s="1"/>
  <c r="S27" i="4" s="1"/>
  <c r="AQ26" i="4"/>
  <c r="AO26" i="4"/>
  <c r="AM26" i="4"/>
  <c r="AK26" i="4"/>
  <c r="AI26" i="4"/>
  <c r="AG26" i="4"/>
  <c r="AE26" i="4"/>
  <c r="AC26" i="4"/>
  <c r="AA26" i="4"/>
  <c r="N26" i="4"/>
  <c r="M26" i="4" s="1"/>
  <c r="J26" i="4"/>
  <c r="L26" i="4" s="1"/>
  <c r="AQ25" i="4"/>
  <c r="AO25" i="4"/>
  <c r="AM25" i="4"/>
  <c r="AK25" i="4"/>
  <c r="AI25" i="4"/>
  <c r="AG25" i="4"/>
  <c r="AE25" i="4"/>
  <c r="AC25" i="4"/>
  <c r="AA25" i="4"/>
  <c r="N25" i="4"/>
  <c r="M25" i="4" s="1"/>
  <c r="J25" i="4"/>
  <c r="L25" i="4" s="1"/>
  <c r="AQ24" i="4"/>
  <c r="AO24" i="4"/>
  <c r="AM24" i="4"/>
  <c r="AK24" i="4"/>
  <c r="AI24" i="4"/>
  <c r="AG24" i="4"/>
  <c r="AE24" i="4"/>
  <c r="AC24" i="4"/>
  <c r="AA24" i="4"/>
  <c r="N24" i="4"/>
  <c r="M24" i="4" s="1"/>
  <c r="J24" i="4"/>
  <c r="L24" i="4" s="1"/>
  <c r="AQ23" i="4"/>
  <c r="AO23" i="4"/>
  <c r="AM23" i="4"/>
  <c r="AK23" i="4"/>
  <c r="AI23" i="4"/>
  <c r="AG23" i="4"/>
  <c r="AE23" i="4"/>
  <c r="AC23" i="4"/>
  <c r="AA23" i="4"/>
  <c r="N23" i="4"/>
  <c r="M23" i="4" s="1"/>
  <c r="J23" i="4"/>
  <c r="L23" i="4" s="1"/>
  <c r="S23" i="4" s="1"/>
  <c r="AQ22" i="4"/>
  <c r="AO22" i="4"/>
  <c r="AM22" i="4"/>
  <c r="AK22" i="4"/>
  <c r="AI22" i="4"/>
  <c r="AG22" i="4"/>
  <c r="AE22" i="4"/>
  <c r="AC22" i="4"/>
  <c r="AA22" i="4"/>
  <c r="N22" i="4"/>
  <c r="M22" i="4" s="1"/>
  <c r="J22" i="4"/>
  <c r="L22" i="4" s="1"/>
  <c r="AQ21" i="4"/>
  <c r="AO21" i="4"/>
  <c r="AM21" i="4"/>
  <c r="AK21" i="4"/>
  <c r="AI21" i="4"/>
  <c r="AG21" i="4"/>
  <c r="AE21" i="4"/>
  <c r="AC21" i="4"/>
  <c r="AA21" i="4"/>
  <c r="N21" i="4"/>
  <c r="M21" i="4" s="1"/>
  <c r="J21" i="4"/>
  <c r="L21" i="4" s="1"/>
  <c r="AQ20" i="4"/>
  <c r="AO20" i="4"/>
  <c r="AM20" i="4"/>
  <c r="AK20" i="4"/>
  <c r="AI20" i="4"/>
  <c r="AG20" i="4"/>
  <c r="AE20" i="4"/>
  <c r="AC20" i="4"/>
  <c r="AA20" i="4"/>
  <c r="N20" i="4"/>
  <c r="M20" i="4" s="1"/>
  <c r="J20" i="4"/>
  <c r="L20" i="4" s="1"/>
  <c r="AQ19" i="4"/>
  <c r="AO19" i="4"/>
  <c r="AM19" i="4"/>
  <c r="AK19" i="4"/>
  <c r="AI19" i="4"/>
  <c r="AG19" i="4"/>
  <c r="AE19" i="4"/>
  <c r="AC19" i="4"/>
  <c r="AA19" i="4"/>
  <c r="N19" i="4"/>
  <c r="M19" i="4" s="1"/>
  <c r="J19" i="4"/>
  <c r="L19" i="4" s="1"/>
  <c r="S19" i="4" s="1"/>
  <c r="AQ18" i="4"/>
  <c r="AO18" i="4"/>
  <c r="AM18" i="4"/>
  <c r="AK18" i="4"/>
  <c r="AI18" i="4"/>
  <c r="AG18" i="4"/>
  <c r="AE18" i="4"/>
  <c r="AC18" i="4"/>
  <c r="AA18" i="4"/>
  <c r="N18" i="4"/>
  <c r="M18" i="4" s="1"/>
  <c r="J18" i="4"/>
  <c r="L18" i="4" s="1"/>
  <c r="AQ17" i="4"/>
  <c r="AO17" i="4"/>
  <c r="AM17" i="4"/>
  <c r="AK17" i="4"/>
  <c r="AI17" i="4"/>
  <c r="AG17" i="4"/>
  <c r="AE17" i="4"/>
  <c r="AC17" i="4"/>
  <c r="AA17" i="4"/>
  <c r="N17" i="4"/>
  <c r="M17" i="4" s="1"/>
  <c r="J17" i="4"/>
  <c r="L17" i="4" s="1"/>
  <c r="AQ16" i="4"/>
  <c r="AO16" i="4"/>
  <c r="AM16" i="4"/>
  <c r="AK16" i="4"/>
  <c r="AI16" i="4"/>
  <c r="AG16" i="4"/>
  <c r="AE16" i="4"/>
  <c r="AC16" i="4"/>
  <c r="AA16" i="4"/>
  <c r="N16" i="4"/>
  <c r="M16" i="4" s="1"/>
  <c r="J16" i="4"/>
  <c r="L16" i="4" s="1"/>
  <c r="AQ15" i="4"/>
  <c r="AO15" i="4"/>
  <c r="AM15" i="4"/>
  <c r="AK15" i="4"/>
  <c r="AI15" i="4"/>
  <c r="AG15" i="4"/>
  <c r="AE15" i="4"/>
  <c r="AC15" i="4"/>
  <c r="AA15" i="4"/>
  <c r="N15" i="4"/>
  <c r="M15" i="4" s="1"/>
  <c r="J15" i="4"/>
  <c r="L15" i="4" s="1"/>
  <c r="T15" i="4" s="1"/>
  <c r="S16" i="6" l="1"/>
  <c r="T16" i="6"/>
  <c r="U16" i="6"/>
  <c r="U15" i="6"/>
  <c r="S17" i="6"/>
  <c r="T15" i="6"/>
  <c r="V15" i="6" s="1"/>
  <c r="U17" i="6"/>
  <c r="S15" i="5"/>
  <c r="T15" i="5"/>
  <c r="U15" i="5"/>
  <c r="T17" i="5"/>
  <c r="U17" i="5"/>
  <c r="S17" i="5"/>
  <c r="S19" i="5"/>
  <c r="T19" i="5"/>
  <c r="U19" i="5"/>
  <c r="T21" i="5"/>
  <c r="U21" i="5"/>
  <c r="S21" i="5"/>
  <c r="S23" i="5"/>
  <c r="T23" i="5"/>
  <c r="U23" i="5"/>
  <c r="T25" i="5"/>
  <c r="U25" i="5"/>
  <c r="S25" i="5"/>
  <c r="S27" i="5"/>
  <c r="T27" i="5"/>
  <c r="U27" i="5"/>
  <c r="T29" i="5"/>
  <c r="U29" i="5"/>
  <c r="S29" i="5"/>
  <c r="S31" i="5"/>
  <c r="T31" i="5"/>
  <c r="U31" i="5"/>
  <c r="T33" i="5"/>
  <c r="U33" i="5"/>
  <c r="S33" i="5"/>
  <c r="T18" i="5"/>
  <c r="T22" i="5"/>
  <c r="T26" i="5"/>
  <c r="T30" i="5"/>
  <c r="T34" i="5"/>
  <c r="U16" i="5"/>
  <c r="S18" i="5"/>
  <c r="U20" i="5"/>
  <c r="S22" i="5"/>
  <c r="V22" i="5" s="1"/>
  <c r="U24" i="5"/>
  <c r="S26" i="5"/>
  <c r="V26" i="5" s="1"/>
  <c r="U28" i="5"/>
  <c r="S30" i="5"/>
  <c r="U32" i="5"/>
  <c r="S34" i="5"/>
  <c r="T16" i="5"/>
  <c r="V16" i="5" s="1"/>
  <c r="T20" i="5"/>
  <c r="V20" i="5" s="1"/>
  <c r="T24" i="5"/>
  <c r="V24" i="5" s="1"/>
  <c r="T28" i="5"/>
  <c r="T32" i="5"/>
  <c r="V32" i="5" s="1"/>
  <c r="S24" i="4"/>
  <c r="U24" i="4"/>
  <c r="T25" i="4"/>
  <c r="U25" i="4"/>
  <c r="T41" i="4"/>
  <c r="U41" i="4"/>
  <c r="S20" i="4"/>
  <c r="U20" i="4"/>
  <c r="T21" i="4"/>
  <c r="U21" i="4"/>
  <c r="T53" i="4"/>
  <c r="U53" i="4"/>
  <c r="S16" i="4"/>
  <c r="U16" i="4"/>
  <c r="T17" i="4"/>
  <c r="U17" i="4"/>
  <c r="T33" i="4"/>
  <c r="U33" i="4"/>
  <c r="S28" i="4"/>
  <c r="U28" i="4"/>
  <c r="T29" i="4"/>
  <c r="U29" i="4"/>
  <c r="U37" i="4"/>
  <c r="U22" i="4"/>
  <c r="S22" i="4"/>
  <c r="T22" i="4"/>
  <c r="U30" i="4"/>
  <c r="S30" i="4"/>
  <c r="T30" i="4"/>
  <c r="S35" i="4"/>
  <c r="T35" i="4"/>
  <c r="U35" i="4"/>
  <c r="S48" i="4"/>
  <c r="T48" i="4"/>
  <c r="U48" i="4"/>
  <c r="U50" i="4"/>
  <c r="S50" i="4"/>
  <c r="T50" i="4"/>
  <c r="S55" i="4"/>
  <c r="T55" i="4"/>
  <c r="U55" i="4"/>
  <c r="U58" i="4"/>
  <c r="S58" i="4"/>
  <c r="T58" i="4"/>
  <c r="S31" i="4"/>
  <c r="T31" i="4"/>
  <c r="U31" i="4"/>
  <c r="U42" i="4"/>
  <c r="S42" i="4"/>
  <c r="T42" i="4"/>
  <c r="S51" i="4"/>
  <c r="T51" i="4"/>
  <c r="U51" i="4"/>
  <c r="S59" i="4"/>
  <c r="T59" i="4"/>
  <c r="U59" i="4"/>
  <c r="U62" i="4"/>
  <c r="S62" i="4"/>
  <c r="T62" i="4"/>
  <c r="U18" i="4"/>
  <c r="S18" i="4"/>
  <c r="V18" i="4" s="1"/>
  <c r="T18" i="4"/>
  <c r="U26" i="4"/>
  <c r="S26" i="4"/>
  <c r="T26" i="4"/>
  <c r="U38" i="4"/>
  <c r="S38" i="4"/>
  <c r="T38" i="4"/>
  <c r="S43" i="4"/>
  <c r="T43" i="4"/>
  <c r="U43" i="4"/>
  <c r="S60" i="4"/>
  <c r="T60" i="4"/>
  <c r="U60" i="4"/>
  <c r="S63" i="4"/>
  <c r="T63" i="4"/>
  <c r="U63" i="4"/>
  <c r="U66" i="4"/>
  <c r="S66" i="4"/>
  <c r="T66" i="4"/>
  <c r="S67" i="4"/>
  <c r="T67" i="4"/>
  <c r="U67" i="4"/>
  <c r="U70" i="4"/>
  <c r="S70" i="4"/>
  <c r="V70" i="4" s="1"/>
  <c r="T70" i="4"/>
  <c r="S71" i="4"/>
  <c r="T71" i="4"/>
  <c r="U71" i="4"/>
  <c r="U34" i="4"/>
  <c r="S34" i="4"/>
  <c r="T34" i="4"/>
  <c r="S39" i="4"/>
  <c r="T39" i="4"/>
  <c r="U39" i="4"/>
  <c r="S44" i="4"/>
  <c r="T44" i="4"/>
  <c r="U44" i="4"/>
  <c r="U46" i="4"/>
  <c r="S46" i="4"/>
  <c r="T46" i="4"/>
  <c r="U54" i="4"/>
  <c r="S54" i="4"/>
  <c r="T54" i="4"/>
  <c r="S64" i="4"/>
  <c r="T64" i="4"/>
  <c r="U64" i="4"/>
  <c r="S68" i="4"/>
  <c r="T68" i="4"/>
  <c r="U68" i="4"/>
  <c r="S17" i="4"/>
  <c r="V17" i="4" s="1"/>
  <c r="U19" i="4"/>
  <c r="S21" i="4"/>
  <c r="V21" i="4" s="1"/>
  <c r="U23" i="4"/>
  <c r="S25" i="4"/>
  <c r="V25" i="4" s="1"/>
  <c r="U27" i="4"/>
  <c r="S29" i="4"/>
  <c r="V29" i="4" s="1"/>
  <c r="S33" i="4"/>
  <c r="V33" i="4" s="1"/>
  <c r="S37" i="4"/>
  <c r="V37" i="4" s="1"/>
  <c r="S41" i="4"/>
  <c r="V41" i="4" s="1"/>
  <c r="S45" i="4"/>
  <c r="U47" i="4"/>
  <c r="S49" i="4"/>
  <c r="S53" i="4"/>
  <c r="V53" i="4" s="1"/>
  <c r="S57" i="4"/>
  <c r="S61" i="4"/>
  <c r="S65" i="4"/>
  <c r="S69" i="4"/>
  <c r="T19" i="4"/>
  <c r="V19" i="4" s="1"/>
  <c r="T23" i="4"/>
  <c r="V23" i="4" s="1"/>
  <c r="T27" i="4"/>
  <c r="V27" i="4" s="1"/>
  <c r="U32" i="4"/>
  <c r="U36" i="4"/>
  <c r="U40" i="4"/>
  <c r="T47" i="4"/>
  <c r="V47" i="4" s="1"/>
  <c r="U52" i="4"/>
  <c r="U56" i="4"/>
  <c r="T16" i="4"/>
  <c r="V16" i="4" s="1"/>
  <c r="T20" i="4"/>
  <c r="V20" i="4" s="1"/>
  <c r="T24" i="4"/>
  <c r="V24" i="4" s="1"/>
  <c r="T28" i="4"/>
  <c r="V28" i="4" s="1"/>
  <c r="T32" i="4"/>
  <c r="V32" i="4" s="1"/>
  <c r="T36" i="4"/>
  <c r="T40" i="4"/>
  <c r="U45" i="4"/>
  <c r="U49" i="4"/>
  <c r="T52" i="4"/>
  <c r="V52" i="4" s="1"/>
  <c r="T56" i="4"/>
  <c r="U57" i="4"/>
  <c r="U61" i="4"/>
  <c r="U65" i="4"/>
  <c r="U69" i="4"/>
  <c r="S15" i="4"/>
  <c r="U15" i="4"/>
  <c r="V64" i="4" l="1"/>
  <c r="V39" i="4"/>
  <c r="V67" i="4"/>
  <c r="V43" i="4"/>
  <c r="V48" i="4"/>
  <c r="V27" i="5"/>
  <c r="V19" i="5"/>
  <c r="V29" i="5"/>
  <c r="W29" i="5" s="1"/>
  <c r="V28" i="5"/>
  <c r="W28" i="5" s="1"/>
  <c r="X28" i="5" s="1"/>
  <c r="V34" i="5"/>
  <c r="V18" i="5"/>
  <c r="W15" i="6"/>
  <c r="X15" i="6" s="1"/>
  <c r="V17" i="6"/>
  <c r="V16" i="6"/>
  <c r="W32" i="5"/>
  <c r="X32" i="5" s="1"/>
  <c r="W16" i="5"/>
  <c r="X16" i="5" s="1"/>
  <c r="W20" i="5"/>
  <c r="X20" i="5" s="1"/>
  <c r="W24" i="5"/>
  <c r="X24" i="5" s="1"/>
  <c r="W34" i="5"/>
  <c r="X34" i="5" s="1"/>
  <c r="W26" i="5"/>
  <c r="X26" i="5" s="1"/>
  <c r="W18" i="5"/>
  <c r="X18" i="5" s="1"/>
  <c r="W27" i="5"/>
  <c r="X27" i="5" s="1"/>
  <c r="W19" i="5"/>
  <c r="X19" i="5" s="1"/>
  <c r="V21" i="5"/>
  <c r="W22" i="5"/>
  <c r="X22" i="5" s="1"/>
  <c r="V30" i="5"/>
  <c r="V31" i="5"/>
  <c r="V23" i="5"/>
  <c r="V15" i="5"/>
  <c r="V33" i="5"/>
  <c r="V25" i="5"/>
  <c r="V17" i="5"/>
  <c r="V36" i="4"/>
  <c r="W36" i="4" s="1"/>
  <c r="X36" i="4" s="1"/>
  <c r="V49" i="4"/>
  <c r="W49" i="4" s="1"/>
  <c r="X49" i="4" s="1"/>
  <c r="V54" i="4"/>
  <c r="V34" i="4"/>
  <c r="V66" i="4"/>
  <c r="V51" i="4"/>
  <c r="V56" i="4"/>
  <c r="W56" i="4" s="1"/>
  <c r="X56" i="4" s="1"/>
  <c r="V40" i="4"/>
  <c r="V30" i="4"/>
  <c r="W40" i="4"/>
  <c r="X40" i="4" s="1"/>
  <c r="W24" i="4"/>
  <c r="X24" i="4" s="1"/>
  <c r="W28" i="4"/>
  <c r="X28" i="4" s="1"/>
  <c r="W19" i="4"/>
  <c r="X19" i="4" s="1"/>
  <c r="W32" i="4"/>
  <c r="X32" i="4" s="1"/>
  <c r="W16" i="4"/>
  <c r="X16" i="4" s="1"/>
  <c r="W23" i="4"/>
  <c r="X23" i="4" s="1"/>
  <c r="W52" i="4"/>
  <c r="X52" i="4" s="1"/>
  <c r="W20" i="4"/>
  <c r="X20" i="4" s="1"/>
  <c r="W47" i="4"/>
  <c r="X47" i="4" s="1"/>
  <c r="W27" i="4"/>
  <c r="X27" i="4" s="1"/>
  <c r="W37" i="4"/>
  <c r="X37" i="4" s="1"/>
  <c r="W25" i="4"/>
  <c r="X25" i="4" s="1"/>
  <c r="W17" i="4"/>
  <c r="X17" i="4" s="1"/>
  <c r="W64" i="4"/>
  <c r="X64" i="4" s="1"/>
  <c r="W39" i="4"/>
  <c r="X39" i="4" s="1"/>
  <c r="W70" i="4"/>
  <c r="X70" i="4" s="1"/>
  <c r="W67" i="4"/>
  <c r="X67" i="4" s="1"/>
  <c r="W43" i="4"/>
  <c r="X43" i="4" s="1"/>
  <c r="W18" i="4"/>
  <c r="X18" i="4" s="1"/>
  <c r="W51" i="4"/>
  <c r="X51" i="4" s="1"/>
  <c r="W30" i="4"/>
  <c r="X30" i="4" s="1"/>
  <c r="V65" i="4"/>
  <c r="W53" i="4"/>
  <c r="X53" i="4" s="1"/>
  <c r="W41" i="4"/>
  <c r="X41" i="4" s="1"/>
  <c r="W48" i="4"/>
  <c r="X48" i="4" s="1"/>
  <c r="V69" i="4"/>
  <c r="V50" i="4"/>
  <c r="V22" i="4"/>
  <c r="W29" i="4"/>
  <c r="X29" i="4" s="1"/>
  <c r="W21" i="4"/>
  <c r="X21" i="4" s="1"/>
  <c r="W54" i="4"/>
  <c r="X54" i="4" s="1"/>
  <c r="W34" i="4"/>
  <c r="X34" i="4" s="1"/>
  <c r="W66" i="4"/>
  <c r="X66" i="4" s="1"/>
  <c r="V57" i="4"/>
  <c r="V45" i="4"/>
  <c r="V71" i="4"/>
  <c r="V63" i="4"/>
  <c r="V38" i="4"/>
  <c r="V42" i="4"/>
  <c r="V31" i="4"/>
  <c r="V35" i="4"/>
  <c r="W33" i="4"/>
  <c r="X33" i="4" s="1"/>
  <c r="V61" i="4"/>
  <c r="V68" i="4"/>
  <c r="V46" i="4"/>
  <c r="V44" i="4"/>
  <c r="V60" i="4"/>
  <c r="V26" i="4"/>
  <c r="V62" i="4"/>
  <c r="V59" i="4"/>
  <c r="V58" i="4"/>
  <c r="V55" i="4"/>
  <c r="V15" i="4"/>
  <c r="X29" i="5" l="1"/>
  <c r="W16" i="6"/>
  <c r="X16" i="6" s="1"/>
  <c r="W17" i="6"/>
  <c r="X17" i="6" s="1"/>
  <c r="BA15" i="6"/>
  <c r="BC15" i="6"/>
  <c r="AU15" i="6"/>
  <c r="AW15" i="6"/>
  <c r="AY15" i="6"/>
  <c r="Y15" i="6"/>
  <c r="AY18" i="5"/>
  <c r="Y18" i="5"/>
  <c r="BA18" i="5"/>
  <c r="BC18" i="5"/>
  <c r="AU18" i="5"/>
  <c r="AW18" i="5"/>
  <c r="BA19" i="5"/>
  <c r="BC19" i="5"/>
  <c r="AU19" i="5"/>
  <c r="AW19" i="5"/>
  <c r="AY19" i="5"/>
  <c r="Y19" i="5"/>
  <c r="BC24" i="5"/>
  <c r="AU24" i="5"/>
  <c r="AW24" i="5"/>
  <c r="AY24" i="5"/>
  <c r="Y24" i="5"/>
  <c r="BA24" i="5"/>
  <c r="BC32" i="5"/>
  <c r="AU32" i="5"/>
  <c r="AW32" i="5"/>
  <c r="AY32" i="5"/>
  <c r="Y32" i="5"/>
  <c r="BA32" i="5"/>
  <c r="AY34" i="5"/>
  <c r="Y34" i="5"/>
  <c r="BA34" i="5"/>
  <c r="BC34" i="5"/>
  <c r="AU34" i="5"/>
  <c r="AW34" i="5"/>
  <c r="BC20" i="5"/>
  <c r="AU20" i="5"/>
  <c r="AW20" i="5"/>
  <c r="AY20" i="5"/>
  <c r="Y20" i="5"/>
  <c r="BA20" i="5"/>
  <c r="BC16" i="5"/>
  <c r="AU16" i="5"/>
  <c r="AW16" i="5"/>
  <c r="AY16" i="5"/>
  <c r="Y16" i="5"/>
  <c r="BA16" i="5"/>
  <c r="BC28" i="5"/>
  <c r="AU28" i="5"/>
  <c r="AW28" i="5"/>
  <c r="AY28" i="5"/>
  <c r="Y28" i="5"/>
  <c r="BA28" i="5"/>
  <c r="AY26" i="5"/>
  <c r="Y26" i="5"/>
  <c r="BA26" i="5"/>
  <c r="BC26" i="5"/>
  <c r="AU26" i="5"/>
  <c r="AW26" i="5"/>
  <c r="W25" i="5"/>
  <c r="X25" i="5" s="1"/>
  <c r="W31" i="5"/>
  <c r="X31" i="5" s="1"/>
  <c r="X17" i="5"/>
  <c r="W17" i="5"/>
  <c r="W23" i="5"/>
  <c r="X23" i="5" s="1"/>
  <c r="AW29" i="5"/>
  <c r="AY29" i="5"/>
  <c r="Y29" i="5"/>
  <c r="BA29" i="5"/>
  <c r="BC29" i="5"/>
  <c r="AU29" i="5"/>
  <c r="W15" i="5"/>
  <c r="X15" i="5" s="1"/>
  <c r="W30" i="5"/>
  <c r="X30" i="5" s="1"/>
  <c r="W33" i="5"/>
  <c r="X33" i="5" s="1"/>
  <c r="AY22" i="5"/>
  <c r="Y22" i="5"/>
  <c r="BA22" i="5"/>
  <c r="BC22" i="5"/>
  <c r="AU22" i="5"/>
  <c r="AW22" i="5"/>
  <c r="W21" i="5"/>
  <c r="X21" i="5" s="1"/>
  <c r="BA27" i="5"/>
  <c r="BC27" i="5"/>
  <c r="AU27" i="5"/>
  <c r="AW27" i="5"/>
  <c r="AY27" i="5"/>
  <c r="Y27" i="5"/>
  <c r="BA39" i="4"/>
  <c r="BC39" i="4"/>
  <c r="AU39" i="4"/>
  <c r="AW39" i="4"/>
  <c r="AY39" i="4"/>
  <c r="Y39" i="4"/>
  <c r="AW25" i="4"/>
  <c r="AY25" i="4"/>
  <c r="Y25" i="4"/>
  <c r="BA25" i="4"/>
  <c r="BC25" i="4"/>
  <c r="AU25" i="4"/>
  <c r="BC52" i="4"/>
  <c r="AU52" i="4"/>
  <c r="AW52" i="4"/>
  <c r="AY52" i="4"/>
  <c r="Y52" i="4"/>
  <c r="BF52" i="4" s="1"/>
  <c r="BG52" i="4" s="1"/>
  <c r="BA52" i="4"/>
  <c r="BA19" i="4"/>
  <c r="BC19" i="4"/>
  <c r="AU19" i="4"/>
  <c r="AW19" i="4"/>
  <c r="AY19" i="4"/>
  <c r="Y19" i="4"/>
  <c r="BC56" i="4"/>
  <c r="AU56" i="4"/>
  <c r="AW56" i="4"/>
  <c r="AY56" i="4"/>
  <c r="Y56" i="4"/>
  <c r="BF56" i="4" s="1"/>
  <c r="BG56" i="4" s="1"/>
  <c r="BA56" i="4"/>
  <c r="AW17" i="4"/>
  <c r="AY17" i="4"/>
  <c r="Y17" i="4"/>
  <c r="BA17" i="4"/>
  <c r="BC17" i="4"/>
  <c r="AU17" i="4"/>
  <c r="BA27" i="4"/>
  <c r="BC27" i="4"/>
  <c r="AU27" i="4"/>
  <c r="AW27" i="4"/>
  <c r="AY27" i="4"/>
  <c r="Y27" i="4"/>
  <c r="BC36" i="4"/>
  <c r="AU36" i="4"/>
  <c r="AW36" i="4"/>
  <c r="AY36" i="4"/>
  <c r="Y36" i="4"/>
  <c r="BA36" i="4"/>
  <c r="BC32" i="4"/>
  <c r="AU32" i="4"/>
  <c r="AW32" i="4"/>
  <c r="AY32" i="4"/>
  <c r="Y32" i="4"/>
  <c r="BF32" i="4" s="1"/>
  <c r="BG32" i="4" s="1"/>
  <c r="BA32" i="4"/>
  <c r="BC40" i="4"/>
  <c r="AU40" i="4"/>
  <c r="AW40" i="4"/>
  <c r="AY40" i="4"/>
  <c r="Y40" i="4"/>
  <c r="BA40" i="4"/>
  <c r="AY34" i="4"/>
  <c r="Y34" i="4"/>
  <c r="BA34" i="4"/>
  <c r="BC34" i="4"/>
  <c r="AU34" i="4"/>
  <c r="AW34" i="4"/>
  <c r="AW29" i="4"/>
  <c r="AY29" i="4"/>
  <c r="Y29" i="4"/>
  <c r="BA29" i="4"/>
  <c r="BC29" i="4"/>
  <c r="AU29" i="4"/>
  <c r="AW53" i="4"/>
  <c r="AY53" i="4"/>
  <c r="Y53" i="4"/>
  <c r="BA53" i="4"/>
  <c r="BC53" i="4"/>
  <c r="AU53" i="4"/>
  <c r="AW49" i="4"/>
  <c r="AY49" i="4"/>
  <c r="Y49" i="4"/>
  <c r="BA49" i="4"/>
  <c r="BC49" i="4"/>
  <c r="AU49" i="4"/>
  <c r="BC20" i="4"/>
  <c r="AU20" i="4"/>
  <c r="AW20" i="4"/>
  <c r="AY20" i="4"/>
  <c r="Y20" i="4"/>
  <c r="BA20" i="4"/>
  <c r="BC16" i="4"/>
  <c r="AU16" i="4"/>
  <c r="AW16" i="4"/>
  <c r="AY16" i="4"/>
  <c r="Y16" i="4"/>
  <c r="BA16" i="4"/>
  <c r="BC24" i="4"/>
  <c r="AU24" i="4"/>
  <c r="AW24" i="4"/>
  <c r="AY24" i="4"/>
  <c r="Y24" i="4"/>
  <c r="BF24" i="4" s="1"/>
  <c r="BG24" i="4" s="1"/>
  <c r="BA24" i="4"/>
  <c r="AW21" i="4"/>
  <c r="AY21" i="4"/>
  <c r="Y21" i="4"/>
  <c r="BA21" i="4"/>
  <c r="BC21" i="4"/>
  <c r="AU21" i="4"/>
  <c r="AW37" i="4"/>
  <c r="AY37" i="4"/>
  <c r="Y37" i="4"/>
  <c r="BA37" i="4"/>
  <c r="BC37" i="4"/>
  <c r="AU37" i="4"/>
  <c r="BA23" i="4"/>
  <c r="BC23" i="4"/>
  <c r="AU23" i="4"/>
  <c r="AW23" i="4"/>
  <c r="AY23" i="4"/>
  <c r="Y23" i="4"/>
  <c r="BC28" i="4"/>
  <c r="AU28" i="4"/>
  <c r="AW28" i="4"/>
  <c r="AY28" i="4"/>
  <c r="Y28" i="4"/>
  <c r="BF28" i="4" s="1"/>
  <c r="BG28" i="4" s="1"/>
  <c r="BA28" i="4"/>
  <c r="W58" i="4"/>
  <c r="X58" i="4" s="1"/>
  <c r="W60" i="4"/>
  <c r="X60" i="4" s="1"/>
  <c r="X61" i="4"/>
  <c r="W61" i="4"/>
  <c r="W31" i="4"/>
  <c r="X31" i="4" s="1"/>
  <c r="W71" i="4"/>
  <c r="X71" i="4" s="1"/>
  <c r="BC48" i="4"/>
  <c r="AU48" i="4"/>
  <c r="AW48" i="4"/>
  <c r="AY48" i="4"/>
  <c r="Y48" i="4"/>
  <c r="BF48" i="4" s="1"/>
  <c r="BG48" i="4" s="1"/>
  <c r="BA48" i="4"/>
  <c r="W55" i="4"/>
  <c r="X55" i="4" s="1"/>
  <c r="W26" i="4"/>
  <c r="X26" i="4" s="1"/>
  <c r="W68" i="4"/>
  <c r="X68" i="4" s="1"/>
  <c r="W35" i="4"/>
  <c r="X35" i="4" s="1"/>
  <c r="W63" i="4"/>
  <c r="X63" i="4" s="1"/>
  <c r="AY66" i="4"/>
  <c r="Y66" i="4"/>
  <c r="BA66" i="4"/>
  <c r="BC66" i="4"/>
  <c r="AU66" i="4"/>
  <c r="AW66" i="4"/>
  <c r="AY54" i="4"/>
  <c r="Y54" i="4"/>
  <c r="BA54" i="4"/>
  <c r="BC54" i="4"/>
  <c r="AU54" i="4"/>
  <c r="AW54" i="4"/>
  <c r="W69" i="4"/>
  <c r="X69" i="4" s="1"/>
  <c r="AW41" i="4"/>
  <c r="AY41" i="4"/>
  <c r="Y41" i="4"/>
  <c r="BA41" i="4"/>
  <c r="BC41" i="4"/>
  <c r="AU41" i="4"/>
  <c r="AY30" i="4"/>
  <c r="Y30" i="4"/>
  <c r="BA30" i="4"/>
  <c r="BC30" i="4"/>
  <c r="AU30" i="4"/>
  <c r="AW30" i="4"/>
  <c r="AY18" i="4"/>
  <c r="Y18" i="4"/>
  <c r="BA18" i="4"/>
  <c r="BC18" i="4"/>
  <c r="AU18" i="4"/>
  <c r="AW18" i="4"/>
  <c r="BA67" i="4"/>
  <c r="BC67" i="4"/>
  <c r="AU67" i="4"/>
  <c r="AW67" i="4"/>
  <c r="AY67" i="4"/>
  <c r="Y67" i="4"/>
  <c r="W62" i="4"/>
  <c r="X62" i="4" s="1"/>
  <c r="W46" i="4"/>
  <c r="X46" i="4" s="1"/>
  <c r="AW33" i="4"/>
  <c r="AY33" i="4"/>
  <c r="Y33" i="4"/>
  <c r="BA33" i="4"/>
  <c r="BC33" i="4"/>
  <c r="AU33" i="4"/>
  <c r="W38" i="4"/>
  <c r="X38" i="4" s="1"/>
  <c r="W57" i="4"/>
  <c r="X57" i="4" s="1"/>
  <c r="W50" i="4"/>
  <c r="X50" i="4" s="1"/>
  <c r="W65" i="4"/>
  <c r="X65" i="4" s="1"/>
  <c r="W59" i="4"/>
  <c r="X59" i="4" s="1"/>
  <c r="W44" i="4"/>
  <c r="X44" i="4" s="1"/>
  <c r="W42" i="4"/>
  <c r="X42" i="4" s="1"/>
  <c r="W45" i="4"/>
  <c r="X45" i="4" s="1"/>
  <c r="W22" i="4"/>
  <c r="X22" i="4" s="1"/>
  <c r="BA51" i="4"/>
  <c r="BC51" i="4"/>
  <c r="AU51" i="4"/>
  <c r="AW51" i="4"/>
  <c r="AY51" i="4"/>
  <c r="Y51" i="4"/>
  <c r="BA43" i="4"/>
  <c r="BC43" i="4"/>
  <c r="AU43" i="4"/>
  <c r="AW43" i="4"/>
  <c r="AY43" i="4"/>
  <c r="Y43" i="4"/>
  <c r="AY70" i="4"/>
  <c r="Y70" i="4"/>
  <c r="BA70" i="4"/>
  <c r="BC70" i="4"/>
  <c r="AU70" i="4"/>
  <c r="AW70" i="4"/>
  <c r="BC64" i="4"/>
  <c r="AU64" i="4"/>
  <c r="AW64" i="4"/>
  <c r="AY64" i="4"/>
  <c r="Y64" i="4"/>
  <c r="BA64" i="4"/>
  <c r="BA47" i="4"/>
  <c r="BC47" i="4"/>
  <c r="AU47" i="4"/>
  <c r="AW47" i="4"/>
  <c r="AY47" i="4"/>
  <c r="Y47" i="4"/>
  <c r="W15" i="4"/>
  <c r="X15" i="4" s="1"/>
  <c r="BF20" i="4" l="1"/>
  <c r="BG20" i="4" s="1"/>
  <c r="BF21" i="4"/>
  <c r="BG21" i="4" s="1"/>
  <c r="BF49" i="4"/>
  <c r="BG49" i="4" s="1"/>
  <c r="BF29" i="4"/>
  <c r="BG29" i="4" s="1"/>
  <c r="BF17" i="4"/>
  <c r="BG17" i="4" s="1"/>
  <c r="BF25" i="4"/>
  <c r="BG25" i="4" s="1"/>
  <c r="BF16" i="5"/>
  <c r="BG16" i="5" s="1"/>
  <c r="BF27" i="5"/>
  <c r="BG27" i="5" s="1"/>
  <c r="BF29" i="5"/>
  <c r="BG29" i="5" s="1"/>
  <c r="AW17" i="6"/>
  <c r="AY17" i="6"/>
  <c r="Y17" i="6"/>
  <c r="BA17" i="6"/>
  <c r="BC17" i="6"/>
  <c r="AU17" i="6"/>
  <c r="BC16" i="6"/>
  <c r="AU16" i="6"/>
  <c r="AW16" i="6"/>
  <c r="AY16" i="6"/>
  <c r="Y16" i="6"/>
  <c r="BA16" i="6"/>
  <c r="BF15" i="6"/>
  <c r="BG15" i="6" s="1"/>
  <c r="AW33" i="5"/>
  <c r="AY33" i="5"/>
  <c r="Y33" i="5"/>
  <c r="BA33" i="5"/>
  <c r="BC33" i="5"/>
  <c r="AU33" i="5"/>
  <c r="BA15" i="5"/>
  <c r="BC15" i="5"/>
  <c r="AU15" i="5"/>
  <c r="AW15" i="5"/>
  <c r="AY15" i="5"/>
  <c r="Y15" i="5"/>
  <c r="AW21" i="5"/>
  <c r="AY21" i="5"/>
  <c r="Y21" i="5"/>
  <c r="BA21" i="5"/>
  <c r="BC21" i="5"/>
  <c r="AU21" i="5"/>
  <c r="BA23" i="5"/>
  <c r="BC23" i="5"/>
  <c r="AU23" i="5"/>
  <c r="AW23" i="5"/>
  <c r="AY23" i="5"/>
  <c r="Y23" i="5"/>
  <c r="AY30" i="5"/>
  <c r="Y30" i="5"/>
  <c r="BA30" i="5"/>
  <c r="BC30" i="5"/>
  <c r="AU30" i="5"/>
  <c r="AW30" i="5"/>
  <c r="BA31" i="5"/>
  <c r="BC31" i="5"/>
  <c r="AU31" i="5"/>
  <c r="AW31" i="5"/>
  <c r="AY31" i="5"/>
  <c r="Y31" i="5"/>
  <c r="AW17" i="5"/>
  <c r="AY17" i="5"/>
  <c r="Y17" i="5"/>
  <c r="BA17" i="5"/>
  <c r="BC17" i="5"/>
  <c r="AU17" i="5"/>
  <c r="BF26" i="5"/>
  <c r="BG26" i="5" s="1"/>
  <c r="AW25" i="5"/>
  <c r="AY25" i="5"/>
  <c r="Y25" i="5"/>
  <c r="BA25" i="5"/>
  <c r="BC25" i="5"/>
  <c r="AU25" i="5"/>
  <c r="BF28" i="5"/>
  <c r="BG28" i="5" s="1"/>
  <c r="BF20" i="5"/>
  <c r="BG20" i="5" s="1"/>
  <c r="BF32" i="5"/>
  <c r="BG32" i="5" s="1"/>
  <c r="BF24" i="5"/>
  <c r="BG24" i="5" s="1"/>
  <c r="BF22" i="5"/>
  <c r="BG22" i="5" s="1"/>
  <c r="BF34" i="5"/>
  <c r="BG34" i="5" s="1"/>
  <c r="BF19" i="5"/>
  <c r="BG19" i="5" s="1"/>
  <c r="BF18" i="5"/>
  <c r="BG18" i="5" s="1"/>
  <c r="BF33" i="4"/>
  <c r="BG33" i="4" s="1"/>
  <c r="BF64" i="4"/>
  <c r="BG64" i="4" s="1"/>
  <c r="BF41" i="4"/>
  <c r="BG41" i="4" s="1"/>
  <c r="AY22" i="4"/>
  <c r="Y22" i="4"/>
  <c r="BA22" i="4"/>
  <c r="BC22" i="4"/>
  <c r="AU22" i="4"/>
  <c r="AW22" i="4"/>
  <c r="BC44" i="4"/>
  <c r="AU44" i="4"/>
  <c r="AW44" i="4"/>
  <c r="AY44" i="4"/>
  <c r="Y44" i="4"/>
  <c r="BA44" i="4"/>
  <c r="AY50" i="4"/>
  <c r="Y50" i="4"/>
  <c r="BA50" i="4"/>
  <c r="BC50" i="4"/>
  <c r="AU50" i="4"/>
  <c r="AW50" i="4"/>
  <c r="BC68" i="4"/>
  <c r="AU68" i="4"/>
  <c r="AW68" i="4"/>
  <c r="AY68" i="4"/>
  <c r="Y68" i="4"/>
  <c r="BA68" i="4"/>
  <c r="AY42" i="4"/>
  <c r="Y42" i="4"/>
  <c r="BA42" i="4"/>
  <c r="BC42" i="4"/>
  <c r="AU42" i="4"/>
  <c r="AW42" i="4"/>
  <c r="AY38" i="4"/>
  <c r="Y38" i="4"/>
  <c r="BA38" i="4"/>
  <c r="BC38" i="4"/>
  <c r="AU38" i="4"/>
  <c r="AW38" i="4"/>
  <c r="AY62" i="4"/>
  <c r="Y62" i="4"/>
  <c r="BA62" i="4"/>
  <c r="BC62" i="4"/>
  <c r="AU62" i="4"/>
  <c r="AW62" i="4"/>
  <c r="BA35" i="4"/>
  <c r="BC35" i="4"/>
  <c r="AU35" i="4"/>
  <c r="AW35" i="4"/>
  <c r="AY35" i="4"/>
  <c r="Y35" i="4"/>
  <c r="AY46" i="4"/>
  <c r="Y46" i="4"/>
  <c r="BA46" i="4"/>
  <c r="BC46" i="4"/>
  <c r="AU46" i="4"/>
  <c r="AW46" i="4"/>
  <c r="BA63" i="4"/>
  <c r="BC63" i="4"/>
  <c r="AU63" i="4"/>
  <c r="AW63" i="4"/>
  <c r="AY63" i="4"/>
  <c r="Y63" i="4"/>
  <c r="BA55" i="4"/>
  <c r="BC55" i="4"/>
  <c r="AU55" i="4"/>
  <c r="AW55" i="4"/>
  <c r="AY55" i="4"/>
  <c r="Y55" i="4"/>
  <c r="BF55" i="4" s="1"/>
  <c r="BG55" i="4" s="1"/>
  <c r="BA31" i="4"/>
  <c r="BC31" i="4"/>
  <c r="AU31" i="4"/>
  <c r="AW31" i="4"/>
  <c r="AY31" i="4"/>
  <c r="Y31" i="4"/>
  <c r="AY58" i="4"/>
  <c r="Y58" i="4"/>
  <c r="BA58" i="4"/>
  <c r="BC58" i="4"/>
  <c r="AU58" i="4"/>
  <c r="AW58" i="4"/>
  <c r="BA59" i="4"/>
  <c r="BC59" i="4"/>
  <c r="AU59" i="4"/>
  <c r="AW59" i="4"/>
  <c r="AY59" i="4"/>
  <c r="Y59" i="4"/>
  <c r="AY26" i="4"/>
  <c r="Y26" i="4"/>
  <c r="BA26" i="4"/>
  <c r="BC26" i="4"/>
  <c r="AU26" i="4"/>
  <c r="AW26" i="4"/>
  <c r="BA71" i="4"/>
  <c r="BC71" i="4"/>
  <c r="AU71" i="4"/>
  <c r="AW71" i="4"/>
  <c r="AY71" i="4"/>
  <c r="Y71" i="4"/>
  <c r="BC60" i="4"/>
  <c r="AU60" i="4"/>
  <c r="AW60" i="4"/>
  <c r="AY60" i="4"/>
  <c r="Y60" i="4"/>
  <c r="BA60" i="4"/>
  <c r="AW69" i="4"/>
  <c r="AY69" i="4"/>
  <c r="Y69" i="4"/>
  <c r="BA69" i="4"/>
  <c r="BC69" i="4"/>
  <c r="AU69" i="4"/>
  <c r="BF43" i="4"/>
  <c r="BG43" i="4" s="1"/>
  <c r="BF67" i="4"/>
  <c r="BG67" i="4" s="1"/>
  <c r="BF30" i="4"/>
  <c r="BG30" i="4" s="1"/>
  <c r="BF66" i="4"/>
  <c r="BG66" i="4" s="1"/>
  <c r="BF34" i="4"/>
  <c r="BG34" i="4" s="1"/>
  <c r="BF27" i="4"/>
  <c r="BG27" i="4" s="1"/>
  <c r="BF39" i="4"/>
  <c r="BG39" i="4" s="1"/>
  <c r="AW45" i="4"/>
  <c r="AY45" i="4"/>
  <c r="Y45" i="4"/>
  <c r="BA45" i="4"/>
  <c r="BC45" i="4"/>
  <c r="AU45" i="4"/>
  <c r="AW65" i="4"/>
  <c r="AY65" i="4"/>
  <c r="Y65" i="4"/>
  <c r="BA65" i="4"/>
  <c r="BC65" i="4"/>
  <c r="AU65" i="4"/>
  <c r="AW57" i="4"/>
  <c r="AY57" i="4"/>
  <c r="Y57" i="4"/>
  <c r="BA57" i="4"/>
  <c r="BC57" i="4"/>
  <c r="AU57" i="4"/>
  <c r="AW61" i="4"/>
  <c r="AY61" i="4"/>
  <c r="Y61" i="4"/>
  <c r="BA61" i="4"/>
  <c r="BC61" i="4"/>
  <c r="AU61" i="4"/>
  <c r="BF37" i="4"/>
  <c r="BG37" i="4" s="1"/>
  <c r="BF16" i="4"/>
  <c r="BG16" i="4" s="1"/>
  <c r="BF53" i="4"/>
  <c r="BG53" i="4" s="1"/>
  <c r="BF40" i="4"/>
  <c r="BG40" i="4" s="1"/>
  <c r="BF36" i="4"/>
  <c r="BG36" i="4" s="1"/>
  <c r="BF47" i="4"/>
  <c r="BG47" i="4" s="1"/>
  <c r="BF70" i="4"/>
  <c r="BG70" i="4" s="1"/>
  <c r="BF51" i="4"/>
  <c r="BG51" i="4" s="1"/>
  <c r="BF18" i="4"/>
  <c r="BG18" i="4" s="1"/>
  <c r="BF54" i="4"/>
  <c r="BG54" i="4" s="1"/>
  <c r="BF23" i="4"/>
  <c r="BG23" i="4" s="1"/>
  <c r="BF19" i="4"/>
  <c r="BG19" i="4" s="1"/>
  <c r="AW15" i="4"/>
  <c r="AY15" i="4"/>
  <c r="Y15" i="4"/>
  <c r="BA15" i="4"/>
  <c r="BC15" i="4"/>
  <c r="AU15" i="4"/>
  <c r="BF57" i="4" l="1"/>
  <c r="BG57" i="4" s="1"/>
  <c r="BF45" i="4"/>
  <c r="BG45" i="4" s="1"/>
  <c r="BF33" i="5"/>
  <c r="BG33" i="5" s="1"/>
  <c r="BF23" i="5"/>
  <c r="BG23" i="5" s="1"/>
  <c r="BF15" i="5"/>
  <c r="BG15" i="5" s="1"/>
  <c r="BF17" i="6"/>
  <c r="BG17" i="6" s="1"/>
  <c r="BF16" i="6"/>
  <c r="BG16" i="6" s="1"/>
  <c r="BF17" i="5"/>
  <c r="BG17" i="5" s="1"/>
  <c r="BF21" i="5"/>
  <c r="BG21" i="5" s="1"/>
  <c r="BF25" i="5"/>
  <c r="BG25" i="5" s="1"/>
  <c r="BF31" i="5"/>
  <c r="BG31" i="5" s="1"/>
  <c r="BF30" i="5"/>
  <c r="BG30" i="5" s="1"/>
  <c r="BF69" i="4"/>
  <c r="BG69" i="4" s="1"/>
  <c r="BF60" i="4"/>
  <c r="BG60" i="4" s="1"/>
  <c r="BF26" i="4"/>
  <c r="BG26" i="4" s="1"/>
  <c r="BF58" i="4"/>
  <c r="BG58" i="4" s="1"/>
  <c r="BF46" i="4"/>
  <c r="BG46" i="4" s="1"/>
  <c r="BF62" i="4"/>
  <c r="BG62" i="4" s="1"/>
  <c r="BF42" i="4"/>
  <c r="BG42" i="4" s="1"/>
  <c r="BF50" i="4"/>
  <c r="BG50" i="4" s="1"/>
  <c r="BF22" i="4"/>
  <c r="BG22" i="4" s="1"/>
  <c r="BF68" i="4"/>
  <c r="BG68" i="4" s="1"/>
  <c r="BF44" i="4"/>
  <c r="BG44" i="4" s="1"/>
  <c r="BF61" i="4"/>
  <c r="BG61" i="4" s="1"/>
  <c r="BF65" i="4"/>
  <c r="BG65" i="4" s="1"/>
  <c r="BF71" i="4"/>
  <c r="BG71" i="4" s="1"/>
  <c r="BF59" i="4"/>
  <c r="BG59" i="4" s="1"/>
  <c r="BF31" i="4"/>
  <c r="BG31" i="4" s="1"/>
  <c r="BF63" i="4"/>
  <c r="BG63" i="4" s="1"/>
  <c r="BF35" i="4"/>
  <c r="BG35" i="4" s="1"/>
  <c r="BF38" i="4"/>
  <c r="BG38" i="4" s="1"/>
  <c r="BF15" i="4"/>
  <c r="BG15" i="4" s="1"/>
</calcChain>
</file>

<file path=xl/sharedStrings.xml><?xml version="1.0" encoding="utf-8"?>
<sst xmlns="http://schemas.openxmlformats.org/spreadsheetml/2006/main" count="357" uniqueCount="160">
  <si>
    <t>Утверждаю</t>
  </si>
  <si>
    <t>Руководитель</t>
  </si>
  <si>
    <t xml:space="preserve"> ГУ "Отдел образования</t>
  </si>
  <si>
    <t>Атбасарского района"</t>
  </si>
  <si>
    <t>_____________ Н.Наймушина</t>
  </si>
  <si>
    <t>ТАРИФИКАЦИОННЫЙ СПИСОК</t>
  </si>
  <si>
    <t>учителей и других работников</t>
  </si>
  <si>
    <t xml:space="preserve">№ п/п </t>
  </si>
  <si>
    <t>Ф.И.О. (полностью)</t>
  </si>
  <si>
    <t>Образование (учреждение)</t>
  </si>
  <si>
    <t>Должность</t>
  </si>
  <si>
    <t>Предмет</t>
  </si>
  <si>
    <t>Категория</t>
  </si>
  <si>
    <t>Стаж</t>
  </si>
  <si>
    <t>Блок</t>
  </si>
  <si>
    <t>Коэф.</t>
  </si>
  <si>
    <t xml:space="preserve">Поправочный коэфф. </t>
  </si>
  <si>
    <t>БДО</t>
  </si>
  <si>
    <t>Тарифная ставка</t>
  </si>
  <si>
    <t>Кол-во ставок</t>
  </si>
  <si>
    <t>Всего часов</t>
  </si>
  <si>
    <t>Число часов в неделю</t>
  </si>
  <si>
    <t>Норма часов</t>
  </si>
  <si>
    <t>Заработная плата в месяц</t>
  </si>
  <si>
    <t xml:space="preserve">Должностной оклад </t>
  </si>
  <si>
    <t xml:space="preserve">Повышенный оклад за работу в сельской местности 25 % </t>
  </si>
  <si>
    <t xml:space="preserve">Итого должностной оклад в месяц с учетом повышения </t>
  </si>
  <si>
    <t>ДОПЛАТЫ</t>
  </si>
  <si>
    <t>Итого по доплатам</t>
  </si>
  <si>
    <t>Всего заработная плата</t>
  </si>
  <si>
    <t>Доплата 10% от ДО</t>
  </si>
  <si>
    <t>Доплата за проверку тетрадей</t>
  </si>
  <si>
    <t>Классное руководство</t>
  </si>
  <si>
    <t>За заведование учебным кабинетом (химия, биология, информатика)</t>
  </si>
  <si>
    <t>НИШ (уровень 100%, 70%, 30%)</t>
  </si>
  <si>
    <t>Ведение предмета на английском языке 200% от БДО (физика, химия, биология, информатика)</t>
  </si>
  <si>
    <t>Доплата за обновленное содержание 30% к ДО</t>
  </si>
  <si>
    <t>Доплата за квалификационную категорию педагогического мастерства</t>
  </si>
  <si>
    <t>За руководство школой 20% от БДО</t>
  </si>
  <si>
    <t>За работу с детьми с ограниченными возможностями 40% от БДО</t>
  </si>
  <si>
    <t>1-4 классы</t>
  </si>
  <si>
    <t>5-9 классы</t>
  </si>
  <si>
    <t>10-11 классы</t>
  </si>
  <si>
    <t>5-11 (12) классы</t>
  </si>
  <si>
    <t>Педагог - мастер</t>
  </si>
  <si>
    <t>Педагог - исследователь</t>
  </si>
  <si>
    <t>Педагог - эксперт</t>
  </si>
  <si>
    <t>Педагог - модератор</t>
  </si>
  <si>
    <t xml:space="preserve">1-4. </t>
  </si>
  <si>
    <t>5-9.</t>
  </si>
  <si>
    <t>10-11.</t>
  </si>
  <si>
    <t>10-11 (12) классы</t>
  </si>
  <si>
    <t>кол-во часов (казахский язык/ русский язык /английский язык)</t>
  </si>
  <si>
    <t>40% от БДО</t>
  </si>
  <si>
    <t xml:space="preserve">кол-во часов </t>
  </si>
  <si>
    <t>50% от БДО</t>
  </si>
  <si>
    <t>кол-во часов (казахский язык/ русский язык )</t>
  </si>
  <si>
    <t>кол-во часов математика, химия, физика, биология, иностранный язык, черчение</t>
  </si>
  <si>
    <t>кол-во классов</t>
  </si>
  <si>
    <t>50%  от БДО</t>
  </si>
  <si>
    <t>60%  от БДО</t>
  </si>
  <si>
    <t>кол-во кабинетов</t>
  </si>
  <si>
    <t>20% от БДО</t>
  </si>
  <si>
    <t>%.</t>
  </si>
  <si>
    <t>Сумма</t>
  </si>
  <si>
    <t xml:space="preserve">50%  к ДО </t>
  </si>
  <si>
    <t xml:space="preserve">40%  к ДО </t>
  </si>
  <si>
    <t xml:space="preserve">35%  к ДО </t>
  </si>
  <si>
    <t xml:space="preserve">30%  к ДО </t>
  </si>
  <si>
    <t>ЗАПОЛНЯТЬ ТОЛЬКО БЕЛЫЕ ГРАФЫ</t>
  </si>
  <si>
    <t>Абылкасымова Асель Ермековна</t>
  </si>
  <si>
    <t>учитель русского языка и литературы</t>
  </si>
  <si>
    <t>русский язык и литература</t>
  </si>
  <si>
    <t>Абишева Наталья Сергеевна</t>
  </si>
  <si>
    <t>учитель начальных классов</t>
  </si>
  <si>
    <t>Бисарина Карлыгаш Каирбековна</t>
  </si>
  <si>
    <t>казахский язык и каз. литература.</t>
  </si>
  <si>
    <t>учитель казахского языка и литературы, соц педагог 0,5</t>
  </si>
  <si>
    <t>Бовдуева Людмила Олеговна</t>
  </si>
  <si>
    <t>директор, учитель географии</t>
  </si>
  <si>
    <t>география</t>
  </si>
  <si>
    <t>Бовдуева Татьяна Николаевна</t>
  </si>
  <si>
    <t>психолог 0,5 учитель самопознания, пред.школа 0,05</t>
  </si>
  <si>
    <t>самопознание</t>
  </si>
  <si>
    <t>Бошыбаев Нурболат Курмангазыевич</t>
  </si>
  <si>
    <t>физкультура</t>
  </si>
  <si>
    <t>учитель физ. Культуры</t>
  </si>
  <si>
    <t>Джакупова Кульжаган Шариповна</t>
  </si>
  <si>
    <t>учитель начальных классов, учитель русский язык и литература</t>
  </si>
  <si>
    <t>русский язык и литература, начальная школа</t>
  </si>
  <si>
    <t>Жаботаева Ирина Джумартовна</t>
  </si>
  <si>
    <t>Великий Александр Викторович</t>
  </si>
  <si>
    <t>учитель информатики, физики</t>
  </si>
  <si>
    <t>информатика, физика</t>
  </si>
  <si>
    <t>Дубовская Мария Александровна</t>
  </si>
  <si>
    <t>пред.школа 0,85, музыка</t>
  </si>
  <si>
    <t>музыка</t>
  </si>
  <si>
    <t>Ергалиева Роза Тургановна</t>
  </si>
  <si>
    <t>учитель каз. языка и литературы. Предшкола 0,1 0,5 переводчик</t>
  </si>
  <si>
    <t>Исюк Алёна Михайловна</t>
  </si>
  <si>
    <t>зам.директора по УВР, учитель биологии</t>
  </si>
  <si>
    <t>биология</t>
  </si>
  <si>
    <t>Кондратенко Инна Викторовна</t>
  </si>
  <si>
    <t>учитель нач. классов</t>
  </si>
  <si>
    <t>4 класс</t>
  </si>
  <si>
    <t>2 класс</t>
  </si>
  <si>
    <t>1 класс</t>
  </si>
  <si>
    <t>Кенесова Мадина Калыбековна</t>
  </si>
  <si>
    <t>ст.вожатая 0,5, художественный труд</t>
  </si>
  <si>
    <t>ст. вожатая 0,5 худ.труд</t>
  </si>
  <si>
    <t>Кулешов Тимур Алиевич</t>
  </si>
  <si>
    <t>учитель НВП</t>
  </si>
  <si>
    <t>нвп</t>
  </si>
  <si>
    <t>Мусенова Айгерим Бахытжановна</t>
  </si>
  <si>
    <t>учитель английского языка</t>
  </si>
  <si>
    <t>английский язык</t>
  </si>
  <si>
    <t>Семизбаева Кумыс Садувна</t>
  </si>
  <si>
    <t>учитель каз.языка, химии, естествознания</t>
  </si>
  <si>
    <t>каз.язык, химия, естествознание</t>
  </si>
  <si>
    <t>Тастемиров Асылхан Нургожанович</t>
  </si>
  <si>
    <t>ЗДВР, основа права, основа права и бизнеса, религоведение</t>
  </si>
  <si>
    <t>основа права, Ос. Пр. и бизнеса, религоведение</t>
  </si>
  <si>
    <t>Тастемирова Асылтас Олжабаевна</t>
  </si>
  <si>
    <t>история, основа права</t>
  </si>
  <si>
    <t>учитель истории, основы  права</t>
  </si>
  <si>
    <t>Фахрисламова Марина Петровна</t>
  </si>
  <si>
    <t>библиотекарь</t>
  </si>
  <si>
    <t>библиотекарь 0,5 ст</t>
  </si>
  <si>
    <t>Яковенко Татьяна Ивановна</t>
  </si>
  <si>
    <t>учитель математики</t>
  </si>
  <si>
    <t>математика</t>
  </si>
  <si>
    <t>Досмайыл Ләззат Жаңбырбайқызы</t>
  </si>
  <si>
    <t>мед.работник, мини-центр 0,5 ст</t>
  </si>
  <si>
    <t>мед. работник</t>
  </si>
  <si>
    <t>Кусаинова Айзат Жумабековна</t>
  </si>
  <si>
    <t>воспитатель мини-центр, казахский язык м/ц.</t>
  </si>
  <si>
    <t>воспитатель мини-центр, каз.язык мини-центр.</t>
  </si>
  <si>
    <t>высшее. Кокшетауский университет им.Мырзахметова</t>
  </si>
  <si>
    <t>учитель информатики</t>
  </si>
  <si>
    <t>информатика</t>
  </si>
  <si>
    <t>высшее. Евразийский университет им. Л.Н.Гумилёва</t>
  </si>
  <si>
    <t>ср. специальное. Кокшетауский колледж "Арна"</t>
  </si>
  <si>
    <t>высшее. Костанайский гос. Педагогический институт</t>
  </si>
  <si>
    <t>высшее. Государственный Аркалыкский пед.институт им И.Алтынсарина</t>
  </si>
  <si>
    <t>высшее. Кокшетауский университет</t>
  </si>
  <si>
    <t>высшее.  Государственный Аркалыкский пед.институт им И.Алтынсарина</t>
  </si>
  <si>
    <t>высшее. Винницкий гос. Пед. Институт</t>
  </si>
  <si>
    <t>высшее. Кокшетауский университет им. Мырзахметова</t>
  </si>
  <si>
    <t>высшее.  Кокшетауский университет им. Мырзахметова</t>
  </si>
  <si>
    <t>высшее.Кокшетауский университет</t>
  </si>
  <si>
    <t>высшее. Академия "Көкше"</t>
  </si>
  <si>
    <t>высшее. РФ "Челябинский гос. Университет"</t>
  </si>
  <si>
    <t>ср.специальное. Карагандинский колледж иностранных языков</t>
  </si>
  <si>
    <t>высшее. Казахский ордена Трудового Красного Знамени педагогического института им Абая</t>
  </si>
  <si>
    <t>высшее. Евразийский нац. Университет им. Л.Н.Гумилёва</t>
  </si>
  <si>
    <t>высшее. Кокшетауский государственный университет им. Ш.Уалиханова</t>
  </si>
  <si>
    <t>ср.специальное. Кокшетаускоек культурног-просветительное училище</t>
  </si>
  <si>
    <t>ср.специальное. Алматинский мед.колледж</t>
  </si>
  <si>
    <t>ср.специальное. Кокшетауский гуманитарно-технический колледж</t>
  </si>
  <si>
    <t>ТАРИФИКАЦИОННЫЙ СПИСОК КГУ "Сочинская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</si>
</sst>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71"/>
  <sheetViews>
    <sheetView tabSelected="1" view="pageBreakPreview" topLeftCell="A34" zoomScale="70" zoomScaleNormal="90" zoomScaleSheetLayoutView="70" workbookViewId="0">
      <selection activeCell="D9" sqref="D9:N9"/>
    </sheetView>
  </sheetViews>
  <sheetFormatPr defaultRowHeight="15" x14ac:dyDescent="0.25"/>
  <cols>
    <col min="1" max="1" width="6.28515625" style="30" customWidth="1"/>
    <col min="2" max="2" width="21.7109375" style="16" customWidth="1"/>
    <col min="3" max="3" width="31.28515625" style="16" customWidth="1"/>
    <col min="4" max="4" width="18" style="16" customWidth="1"/>
    <col min="5" max="5" width="20.28515625" style="16" customWidth="1"/>
    <col min="6" max="6" width="15.85546875" style="16" customWidth="1"/>
    <col min="7" max="7" width="12.5703125" style="30" customWidth="1"/>
    <col min="8" max="8" width="8.85546875" style="5" customWidth="1"/>
    <col min="9" max="9" width="8.7109375" style="5" customWidth="1"/>
    <col min="10" max="10" width="8.7109375" style="31" customWidth="1"/>
    <col min="11" max="11" width="8.85546875" style="34" customWidth="1"/>
    <col min="12" max="12" width="11.85546875" style="34" customWidth="1"/>
    <col min="13" max="13" width="8.85546875" style="34" customWidth="1"/>
    <col min="14" max="14" width="13.42578125" style="34" customWidth="1"/>
    <col min="15" max="15" width="9.42578125" style="31" customWidth="1"/>
    <col min="16" max="17" width="9.28515625" style="30" customWidth="1"/>
    <col min="18" max="18" width="11.5703125" style="32" customWidth="1"/>
    <col min="19" max="21" width="16.5703125" style="32" customWidth="1"/>
    <col min="22" max="22" width="16.5703125" style="35" customWidth="1"/>
    <col min="23" max="25" width="16.5703125" style="32" customWidth="1"/>
    <col min="26" max="26" width="11.42578125" style="30" customWidth="1"/>
    <col min="27" max="27" width="10" style="32" customWidth="1"/>
    <col min="28" max="28" width="11.42578125" style="30" customWidth="1"/>
    <col min="29" max="29" width="10" style="32" customWidth="1"/>
    <col min="30" max="30" width="10.85546875" style="30" customWidth="1"/>
    <col min="31" max="31" width="9.85546875" style="32" customWidth="1"/>
    <col min="32" max="32" width="10.85546875" style="30" customWidth="1"/>
    <col min="33" max="33" width="9.85546875" style="32" customWidth="1"/>
    <col min="34" max="34" width="12.85546875" style="30" customWidth="1"/>
    <col min="35" max="35" width="12.85546875" style="32" customWidth="1"/>
    <col min="36" max="36" width="12.85546875" style="30" customWidth="1"/>
    <col min="37" max="37" width="12.85546875" style="32" customWidth="1"/>
    <col min="38" max="38" width="12.85546875" style="30" customWidth="1"/>
    <col min="39" max="39" width="12.85546875" style="32" customWidth="1"/>
    <col min="40" max="40" width="12.85546875" style="30" customWidth="1"/>
    <col min="41" max="41" width="12.85546875" style="32" customWidth="1"/>
    <col min="42" max="42" width="12.85546875" style="30" customWidth="1"/>
    <col min="43" max="43" width="12.85546875" style="32" customWidth="1"/>
    <col min="44" max="44" width="12.85546875" style="30" customWidth="1"/>
    <col min="45" max="45" width="12.85546875" style="32" customWidth="1"/>
    <col min="46" max="47" width="16.5703125" style="30" customWidth="1"/>
    <col min="48" max="48" width="12.140625" style="30" customWidth="1"/>
    <col min="49" max="49" width="12.140625" style="32" customWidth="1"/>
    <col min="50" max="50" width="12.140625" style="30" customWidth="1"/>
    <col min="51" max="51" width="12.140625" style="32" customWidth="1"/>
    <col min="52" max="55" width="12.140625" style="30" customWidth="1"/>
    <col min="56" max="56" width="16.28515625" style="30" customWidth="1"/>
    <col min="57" max="58" width="16.5703125" style="30" customWidth="1"/>
    <col min="59" max="59" width="17.140625" style="33" customWidth="1"/>
    <col min="60" max="16384" width="9.140625" style="16"/>
  </cols>
  <sheetData>
    <row r="1" spans="1:59" s="2" customFormat="1" x14ac:dyDescent="0.25">
      <c r="A1" s="1"/>
      <c r="D1" s="3"/>
      <c r="F1" s="4"/>
      <c r="G1" s="1"/>
      <c r="H1" s="5"/>
      <c r="I1" s="5"/>
      <c r="J1" s="5"/>
      <c r="K1" s="5"/>
      <c r="L1" s="5"/>
      <c r="M1" s="5"/>
      <c r="N1" s="70" t="s">
        <v>0</v>
      </c>
      <c r="O1" s="70"/>
      <c r="P1" s="70"/>
      <c r="Q1" s="1"/>
      <c r="R1" s="1"/>
      <c r="S1" s="1"/>
      <c r="T1" s="1"/>
      <c r="U1" s="1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6"/>
    </row>
    <row r="2" spans="1:59" s="2" customFormat="1" ht="35.25" customHeight="1" x14ac:dyDescent="0.25">
      <c r="A2" s="7"/>
      <c r="B2" s="8"/>
      <c r="C2" s="8"/>
      <c r="D2" s="9"/>
      <c r="F2" s="10"/>
      <c r="G2" s="7"/>
      <c r="H2" s="11"/>
      <c r="I2" s="11"/>
      <c r="J2" s="11"/>
      <c r="K2" s="11"/>
      <c r="L2" s="11"/>
      <c r="M2" s="11"/>
      <c r="N2" s="71" t="s">
        <v>1</v>
      </c>
      <c r="O2" s="71"/>
      <c r="P2" s="71"/>
      <c r="Q2" s="12"/>
      <c r="R2" s="12"/>
      <c r="S2" s="12"/>
      <c r="T2" s="48" t="s">
        <v>69</v>
      </c>
      <c r="U2" s="48"/>
      <c r="V2" s="48"/>
      <c r="W2" s="48"/>
      <c r="X2" s="4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13"/>
    </row>
    <row r="3" spans="1:59" s="2" customFormat="1" x14ac:dyDescent="0.25">
      <c r="A3" s="7"/>
      <c r="B3" s="8"/>
      <c r="C3" s="8"/>
      <c r="D3" s="8"/>
      <c r="F3" s="10"/>
      <c r="G3" s="7"/>
      <c r="H3" s="11"/>
      <c r="I3" s="11"/>
      <c r="J3" s="11"/>
      <c r="K3" s="11"/>
      <c r="L3" s="11"/>
      <c r="M3" s="11"/>
      <c r="N3" s="71" t="s">
        <v>2</v>
      </c>
      <c r="O3" s="71"/>
      <c r="P3" s="71"/>
      <c r="Q3" s="7"/>
      <c r="R3" s="7"/>
      <c r="S3" s="7"/>
      <c r="T3" s="7"/>
      <c r="U3" s="7"/>
      <c r="V3" s="13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3"/>
    </row>
    <row r="4" spans="1:59" s="2" customFormat="1" x14ac:dyDescent="0.25">
      <c r="A4" s="7"/>
      <c r="B4" s="8"/>
      <c r="C4" s="8"/>
      <c r="D4" s="9"/>
      <c r="F4" s="10"/>
      <c r="G4" s="7"/>
      <c r="H4" s="11"/>
      <c r="I4" s="11"/>
      <c r="J4" s="11"/>
      <c r="K4" s="11"/>
      <c r="L4" s="11"/>
      <c r="M4" s="11"/>
      <c r="N4" s="71" t="s">
        <v>3</v>
      </c>
      <c r="O4" s="71"/>
      <c r="P4" s="71"/>
      <c r="Q4" s="7"/>
      <c r="R4" s="7"/>
      <c r="S4" s="7"/>
      <c r="T4" s="7"/>
      <c r="U4" s="7"/>
      <c r="V4" s="13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13"/>
    </row>
    <row r="5" spans="1:59" s="2" customFormat="1" x14ac:dyDescent="0.25">
      <c r="A5" s="7"/>
      <c r="B5" s="8"/>
      <c r="C5" s="8"/>
      <c r="D5" s="9"/>
      <c r="F5" s="10"/>
      <c r="G5" s="7"/>
      <c r="H5" s="11"/>
      <c r="I5" s="11"/>
      <c r="J5" s="11"/>
      <c r="K5" s="11"/>
      <c r="L5" s="11"/>
      <c r="M5" s="11"/>
      <c r="N5" s="71" t="s">
        <v>4</v>
      </c>
      <c r="O5" s="71"/>
      <c r="P5" s="71"/>
      <c r="Q5" s="7"/>
      <c r="R5" s="7"/>
      <c r="S5" s="7"/>
      <c r="T5" s="7"/>
      <c r="U5" s="7"/>
      <c r="V5" s="13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13"/>
    </row>
    <row r="6" spans="1:59" s="2" customFormat="1" x14ac:dyDescent="0.25">
      <c r="A6" s="7"/>
      <c r="B6" s="8"/>
      <c r="C6" s="8"/>
      <c r="D6" s="8"/>
      <c r="E6" s="8"/>
      <c r="F6" s="8"/>
      <c r="G6" s="7"/>
      <c r="H6" s="11"/>
      <c r="I6" s="11"/>
      <c r="J6" s="11"/>
      <c r="K6" s="11"/>
      <c r="L6" s="11"/>
      <c r="M6" s="11"/>
      <c r="N6" s="11"/>
      <c r="O6" s="11"/>
      <c r="P6" s="7"/>
      <c r="Q6" s="7"/>
      <c r="R6" s="7"/>
      <c r="S6" s="7"/>
      <c r="T6" s="7"/>
      <c r="U6" s="7"/>
      <c r="V6" s="13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3"/>
    </row>
    <row r="7" spans="1:59" s="2" customFormat="1" ht="15" customHeight="1" x14ac:dyDescent="0.25">
      <c r="A7" s="7"/>
      <c r="C7" s="10"/>
      <c r="D7" s="69" t="s">
        <v>159</v>
      </c>
      <c r="E7" s="69"/>
      <c r="F7" s="69"/>
      <c r="G7" s="69"/>
      <c r="H7" s="69"/>
      <c r="I7" s="69"/>
      <c r="J7" s="69"/>
      <c r="K7" s="69"/>
      <c r="L7" s="69"/>
      <c r="M7" s="69"/>
      <c r="N7" s="10"/>
      <c r="O7" s="11"/>
      <c r="P7" s="7"/>
      <c r="Q7" s="7"/>
      <c r="R7" s="7"/>
      <c r="S7" s="7"/>
      <c r="T7" s="7"/>
      <c r="U7" s="7"/>
      <c r="V7" s="1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13"/>
    </row>
    <row r="8" spans="1:59" s="2" customFormat="1" ht="15" customHeight="1" x14ac:dyDescent="0.25">
      <c r="A8" s="7"/>
      <c r="C8" s="8"/>
      <c r="D8" s="62" t="s">
        <v>6</v>
      </c>
      <c r="E8" s="62"/>
      <c r="F8" s="62"/>
      <c r="G8" s="62"/>
      <c r="H8" s="62"/>
      <c r="I8" s="62"/>
      <c r="J8" s="62"/>
      <c r="K8" s="62"/>
      <c r="L8" s="62"/>
      <c r="M8" s="62"/>
      <c r="N8" s="11"/>
      <c r="O8" s="11"/>
      <c r="P8" s="7"/>
      <c r="Q8" s="7"/>
      <c r="R8" s="7"/>
      <c r="S8" s="7"/>
      <c r="T8" s="7"/>
      <c r="U8" s="7"/>
      <c r="V8" s="13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13"/>
    </row>
    <row r="9" spans="1:59" s="2" customFormat="1" x14ac:dyDescent="0.25">
      <c r="A9" s="7"/>
      <c r="C9" s="1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1"/>
      <c r="P9" s="7"/>
      <c r="Q9" s="7"/>
      <c r="R9" s="7"/>
      <c r="S9" s="7"/>
      <c r="T9" s="7"/>
      <c r="U9" s="7"/>
      <c r="V9" s="1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13"/>
    </row>
    <row r="10" spans="1:59" s="2" customFormat="1" ht="24.75" customHeight="1" x14ac:dyDescent="0.25">
      <c r="A10" s="7"/>
      <c r="C10" s="15"/>
      <c r="D10" s="15"/>
      <c r="E10" s="15"/>
      <c r="F10" s="8"/>
      <c r="G10" s="7"/>
      <c r="H10" s="11"/>
      <c r="I10" s="11"/>
      <c r="J10" s="11"/>
      <c r="K10" s="11"/>
      <c r="L10" s="11"/>
      <c r="M10" s="11"/>
      <c r="N10" s="11"/>
      <c r="O10" s="11"/>
      <c r="P10" s="7"/>
      <c r="Q10" s="7"/>
      <c r="R10" s="7"/>
      <c r="S10" s="7"/>
      <c r="T10" s="7"/>
      <c r="U10" s="7"/>
      <c r="V10" s="1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13"/>
    </row>
    <row r="11" spans="1:59" ht="26.25" customHeight="1" x14ac:dyDescent="0.25">
      <c r="A11" s="64" t="s">
        <v>7</v>
      </c>
      <c r="B11" s="65" t="s">
        <v>8</v>
      </c>
      <c r="C11" s="58" t="s">
        <v>9</v>
      </c>
      <c r="D11" s="58" t="s">
        <v>10</v>
      </c>
      <c r="E11" s="58" t="s">
        <v>11</v>
      </c>
      <c r="F11" s="58" t="s">
        <v>12</v>
      </c>
      <c r="G11" s="58" t="s">
        <v>13</v>
      </c>
      <c r="H11" s="68" t="s">
        <v>14</v>
      </c>
      <c r="I11" s="68" t="s">
        <v>15</v>
      </c>
      <c r="J11" s="42" t="s">
        <v>16</v>
      </c>
      <c r="K11" s="54" t="s">
        <v>17</v>
      </c>
      <c r="L11" s="54" t="s">
        <v>18</v>
      </c>
      <c r="M11" s="54" t="s">
        <v>19</v>
      </c>
      <c r="N11" s="54" t="s">
        <v>20</v>
      </c>
      <c r="O11" s="49" t="s">
        <v>21</v>
      </c>
      <c r="P11" s="49"/>
      <c r="Q11" s="49"/>
      <c r="R11" s="54" t="s">
        <v>22</v>
      </c>
      <c r="S11" s="54" t="s">
        <v>23</v>
      </c>
      <c r="T11" s="54"/>
      <c r="U11" s="54"/>
      <c r="V11" s="61" t="s">
        <v>24</v>
      </c>
      <c r="W11" s="42" t="s">
        <v>25</v>
      </c>
      <c r="X11" s="50" t="s">
        <v>26</v>
      </c>
      <c r="Y11" s="45" t="s">
        <v>27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 t="s">
        <v>27</v>
      </c>
      <c r="AM11" s="46"/>
      <c r="AN11" s="46"/>
      <c r="AO11" s="46"/>
      <c r="AP11" s="46"/>
      <c r="AQ11" s="46"/>
      <c r="AR11" s="46"/>
      <c r="AS11" s="46"/>
      <c r="AT11" s="46" t="s">
        <v>27</v>
      </c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42" t="s">
        <v>28</v>
      </c>
      <c r="BG11" s="53" t="s">
        <v>29</v>
      </c>
    </row>
    <row r="12" spans="1:59" ht="27.75" customHeight="1" x14ac:dyDescent="0.25">
      <c r="A12" s="64"/>
      <c r="B12" s="66"/>
      <c r="C12" s="59"/>
      <c r="D12" s="59"/>
      <c r="E12" s="59"/>
      <c r="F12" s="59"/>
      <c r="G12" s="59"/>
      <c r="H12" s="68"/>
      <c r="I12" s="68"/>
      <c r="J12" s="43"/>
      <c r="K12" s="54"/>
      <c r="L12" s="54"/>
      <c r="M12" s="54"/>
      <c r="N12" s="54"/>
      <c r="O12" s="49"/>
      <c r="P12" s="49"/>
      <c r="Q12" s="49"/>
      <c r="R12" s="54"/>
      <c r="S12" s="54"/>
      <c r="T12" s="54"/>
      <c r="U12" s="54"/>
      <c r="V12" s="61"/>
      <c r="W12" s="43"/>
      <c r="X12" s="51"/>
      <c r="Y12" s="54" t="s">
        <v>30</v>
      </c>
      <c r="Z12" s="55" t="s">
        <v>31</v>
      </c>
      <c r="AA12" s="56"/>
      <c r="AB12" s="56"/>
      <c r="AC12" s="56"/>
      <c r="AD12" s="56" t="s">
        <v>31</v>
      </c>
      <c r="AE12" s="56"/>
      <c r="AF12" s="56"/>
      <c r="AG12" s="56"/>
      <c r="AH12" s="56"/>
      <c r="AI12" s="56"/>
      <c r="AJ12" s="56"/>
      <c r="AK12" s="57"/>
      <c r="AL12" s="49" t="s">
        <v>32</v>
      </c>
      <c r="AM12" s="49"/>
      <c r="AN12" s="49"/>
      <c r="AO12" s="49"/>
      <c r="AP12" s="49" t="s">
        <v>33</v>
      </c>
      <c r="AQ12" s="49"/>
      <c r="AR12" s="47" t="s">
        <v>34</v>
      </c>
      <c r="AS12" s="49"/>
      <c r="AT12" s="58" t="s">
        <v>35</v>
      </c>
      <c r="AU12" s="42" t="s">
        <v>36</v>
      </c>
      <c r="AV12" s="45" t="s">
        <v>37</v>
      </c>
      <c r="AW12" s="46"/>
      <c r="AX12" s="46"/>
      <c r="AY12" s="46"/>
      <c r="AZ12" s="46"/>
      <c r="BA12" s="46"/>
      <c r="BB12" s="46"/>
      <c r="BC12" s="47"/>
      <c r="BD12" s="49" t="s">
        <v>38</v>
      </c>
      <c r="BE12" s="49" t="s">
        <v>39</v>
      </c>
      <c r="BF12" s="43"/>
      <c r="BG12" s="53"/>
    </row>
    <row r="13" spans="1:59" ht="44.25" customHeight="1" x14ac:dyDescent="0.25">
      <c r="A13" s="64"/>
      <c r="B13" s="66"/>
      <c r="C13" s="59"/>
      <c r="D13" s="59"/>
      <c r="E13" s="59"/>
      <c r="F13" s="59"/>
      <c r="G13" s="59"/>
      <c r="H13" s="68"/>
      <c r="I13" s="68"/>
      <c r="J13" s="43"/>
      <c r="K13" s="54"/>
      <c r="L13" s="54"/>
      <c r="M13" s="54"/>
      <c r="N13" s="54"/>
      <c r="O13" s="49"/>
      <c r="P13" s="49"/>
      <c r="Q13" s="49"/>
      <c r="R13" s="54"/>
      <c r="S13" s="54"/>
      <c r="T13" s="54"/>
      <c r="U13" s="54"/>
      <c r="V13" s="61"/>
      <c r="W13" s="43"/>
      <c r="X13" s="51"/>
      <c r="Y13" s="54"/>
      <c r="Z13" s="45" t="s">
        <v>40</v>
      </c>
      <c r="AA13" s="46"/>
      <c r="AB13" s="46"/>
      <c r="AC13" s="47"/>
      <c r="AD13" s="45" t="s">
        <v>41</v>
      </c>
      <c r="AE13" s="46"/>
      <c r="AF13" s="46"/>
      <c r="AG13" s="47"/>
      <c r="AH13" s="45" t="s">
        <v>42</v>
      </c>
      <c r="AI13" s="46"/>
      <c r="AJ13" s="46"/>
      <c r="AK13" s="47"/>
      <c r="AL13" s="49" t="s">
        <v>40</v>
      </c>
      <c r="AM13" s="49"/>
      <c r="AN13" s="49" t="s">
        <v>43</v>
      </c>
      <c r="AO13" s="49"/>
      <c r="AP13" s="49"/>
      <c r="AQ13" s="49"/>
      <c r="AR13" s="47"/>
      <c r="AS13" s="49"/>
      <c r="AT13" s="59"/>
      <c r="AU13" s="43"/>
      <c r="AV13" s="49" t="s">
        <v>44</v>
      </c>
      <c r="AW13" s="49"/>
      <c r="AX13" s="49" t="s">
        <v>45</v>
      </c>
      <c r="AY13" s="49"/>
      <c r="AZ13" s="49" t="s">
        <v>46</v>
      </c>
      <c r="BA13" s="49"/>
      <c r="BB13" s="49" t="s">
        <v>47</v>
      </c>
      <c r="BC13" s="49"/>
      <c r="BD13" s="49"/>
      <c r="BE13" s="49"/>
      <c r="BF13" s="43"/>
      <c r="BG13" s="53"/>
    </row>
    <row r="14" spans="1:59" s="20" customFormat="1" ht="135.75" customHeight="1" x14ac:dyDescent="0.25">
      <c r="A14" s="64"/>
      <c r="B14" s="67"/>
      <c r="C14" s="59"/>
      <c r="D14" s="60"/>
      <c r="E14" s="60"/>
      <c r="F14" s="60"/>
      <c r="G14" s="60"/>
      <c r="H14" s="68"/>
      <c r="I14" s="68"/>
      <c r="J14" s="44"/>
      <c r="K14" s="54"/>
      <c r="L14" s="54"/>
      <c r="M14" s="54"/>
      <c r="N14" s="54"/>
      <c r="O14" s="17" t="s">
        <v>48</v>
      </c>
      <c r="P14" s="17" t="s">
        <v>49</v>
      </c>
      <c r="Q14" s="17" t="s">
        <v>50</v>
      </c>
      <c r="R14" s="54"/>
      <c r="S14" s="18" t="s">
        <v>40</v>
      </c>
      <c r="T14" s="18" t="s">
        <v>41</v>
      </c>
      <c r="U14" s="18" t="s">
        <v>51</v>
      </c>
      <c r="V14" s="61"/>
      <c r="W14" s="44"/>
      <c r="X14" s="52"/>
      <c r="Y14" s="54"/>
      <c r="Z14" s="17" t="s">
        <v>52</v>
      </c>
      <c r="AA14" s="19" t="s">
        <v>53</v>
      </c>
      <c r="AB14" s="17" t="s">
        <v>54</v>
      </c>
      <c r="AC14" s="19" t="s">
        <v>55</v>
      </c>
      <c r="AD14" s="17" t="s">
        <v>56</v>
      </c>
      <c r="AE14" s="18" t="s">
        <v>55</v>
      </c>
      <c r="AF14" s="17" t="s">
        <v>57</v>
      </c>
      <c r="AG14" s="18" t="s">
        <v>53</v>
      </c>
      <c r="AH14" s="17" t="s">
        <v>56</v>
      </c>
      <c r="AI14" s="18" t="s">
        <v>55</v>
      </c>
      <c r="AJ14" s="17" t="s">
        <v>57</v>
      </c>
      <c r="AK14" s="18" t="s">
        <v>53</v>
      </c>
      <c r="AL14" s="17" t="s">
        <v>58</v>
      </c>
      <c r="AM14" s="18" t="s">
        <v>59</v>
      </c>
      <c r="AN14" s="17" t="s">
        <v>58</v>
      </c>
      <c r="AO14" s="18" t="s">
        <v>60</v>
      </c>
      <c r="AP14" s="17" t="s">
        <v>61</v>
      </c>
      <c r="AQ14" s="18" t="s">
        <v>62</v>
      </c>
      <c r="AR14" s="17" t="s">
        <v>63</v>
      </c>
      <c r="AS14" s="18" t="s">
        <v>64</v>
      </c>
      <c r="AT14" s="60"/>
      <c r="AU14" s="44"/>
      <c r="AV14" s="17" t="s">
        <v>54</v>
      </c>
      <c r="AW14" s="18" t="s">
        <v>65</v>
      </c>
      <c r="AX14" s="17" t="s">
        <v>54</v>
      </c>
      <c r="AY14" s="18" t="s">
        <v>66</v>
      </c>
      <c r="AZ14" s="17" t="s">
        <v>54</v>
      </c>
      <c r="BA14" s="18" t="s">
        <v>67</v>
      </c>
      <c r="BB14" s="17" t="s">
        <v>54</v>
      </c>
      <c r="BC14" s="18" t="s">
        <v>68</v>
      </c>
      <c r="BD14" s="49"/>
      <c r="BE14" s="49"/>
      <c r="BF14" s="44"/>
      <c r="BG14" s="53"/>
    </row>
    <row r="15" spans="1:59" s="30" customFormat="1" ht="69" customHeight="1" x14ac:dyDescent="0.25">
      <c r="A15" s="21">
        <v>1</v>
      </c>
      <c r="B15" s="36" t="s">
        <v>70</v>
      </c>
      <c r="C15" s="22" t="s">
        <v>140</v>
      </c>
      <c r="D15" s="37" t="s">
        <v>71</v>
      </c>
      <c r="E15" s="25" t="s">
        <v>72</v>
      </c>
      <c r="F15" s="25"/>
      <c r="G15" s="25">
        <v>19</v>
      </c>
      <c r="H15" s="40"/>
      <c r="I15" s="40"/>
      <c r="J15" s="23">
        <f>(I15*25/100)+I15</f>
        <v>0</v>
      </c>
      <c r="K15" s="24">
        <v>17697</v>
      </c>
      <c r="L15" s="24">
        <f>K15*J15</f>
        <v>0</v>
      </c>
      <c r="M15" s="24">
        <f>N15/18</f>
        <v>1.1111111111111112</v>
      </c>
      <c r="N15" s="24">
        <f>O15+P15+Q15</f>
        <v>20</v>
      </c>
      <c r="O15" s="25"/>
      <c r="P15" s="25">
        <v>12</v>
      </c>
      <c r="Q15" s="25">
        <v>8</v>
      </c>
      <c r="R15" s="24">
        <v>18</v>
      </c>
      <c r="S15" s="24">
        <f>L15/R15*O15</f>
        <v>0</v>
      </c>
      <c r="T15" s="24">
        <f>L15/R15*P15</f>
        <v>0</v>
      </c>
      <c r="U15" s="24">
        <f>L15/R15*Q15</f>
        <v>0</v>
      </c>
      <c r="V15" s="26">
        <f>SUM(S15:U15)</f>
        <v>0</v>
      </c>
      <c r="W15" s="24">
        <f>V15*25/100</f>
        <v>0</v>
      </c>
      <c r="X15" s="24">
        <f>SUM(V15:W15)</f>
        <v>0</v>
      </c>
      <c r="Y15" s="24">
        <f>X15*10/100</f>
        <v>0</v>
      </c>
      <c r="Z15" s="25"/>
      <c r="AA15" s="27">
        <f>K15*40/100/18*Z15</f>
        <v>0</v>
      </c>
      <c r="AB15" s="28"/>
      <c r="AC15" s="27">
        <f>17697*50/100/18*AB15</f>
        <v>0</v>
      </c>
      <c r="AD15" s="28">
        <v>7.5</v>
      </c>
      <c r="AE15" s="27">
        <f>17697*50/100/18*AD15</f>
        <v>3686.875</v>
      </c>
      <c r="AF15" s="28"/>
      <c r="AG15" s="27">
        <f>17697*40/100/18*AF15</f>
        <v>0</v>
      </c>
      <c r="AH15" s="28">
        <v>3.5</v>
      </c>
      <c r="AI15" s="27">
        <f>17697*50/100/18*AH15</f>
        <v>1720.5416666666665</v>
      </c>
      <c r="AJ15" s="28"/>
      <c r="AK15" s="27">
        <f>17697*40/100/18*AJ15</f>
        <v>0</v>
      </c>
      <c r="AL15" s="28"/>
      <c r="AM15" s="27">
        <f>17697*50/100*AL15</f>
        <v>0</v>
      </c>
      <c r="AN15" s="28">
        <v>1</v>
      </c>
      <c r="AO15" s="27">
        <f>17697*60/100*AN15</f>
        <v>10618.2</v>
      </c>
      <c r="AP15" s="28"/>
      <c r="AQ15" s="27">
        <f>17697*20/100*AP15</f>
        <v>0</v>
      </c>
      <c r="AR15" s="28"/>
      <c r="AS15" s="27"/>
      <c r="AT15" s="25"/>
      <c r="AU15" s="24">
        <f>X15*30/100</f>
        <v>0</v>
      </c>
      <c r="AV15" s="28"/>
      <c r="AW15" s="27">
        <f>X15*50/100/18*AV15</f>
        <v>0</v>
      </c>
      <c r="AX15" s="28"/>
      <c r="AY15" s="27">
        <f>X15*40/100/18*AX15</f>
        <v>0</v>
      </c>
      <c r="AZ15" s="25">
        <v>20</v>
      </c>
      <c r="BA15" s="27">
        <f>X15*35/100/18*AZ15</f>
        <v>0</v>
      </c>
      <c r="BB15" s="25"/>
      <c r="BC15" s="27">
        <f>X15*30/100/18*BB15</f>
        <v>0</v>
      </c>
      <c r="BD15" s="25"/>
      <c r="BE15" s="25"/>
      <c r="BF15" s="24">
        <f>Y15+AA15+AC15+AE15+AG15+AI15+AK15+AM15+AO15+AQ15+AS15+AT15+AU15+AW15+AY15+BA15+BC15+BD15+BE15</f>
        <v>16025.616666666667</v>
      </c>
      <c r="BG15" s="29">
        <f>BF15+X15</f>
        <v>16025.616666666667</v>
      </c>
    </row>
    <row r="16" spans="1:59" ht="42.75" x14ac:dyDescent="0.25">
      <c r="A16" s="38">
        <v>2</v>
      </c>
      <c r="B16" s="39" t="s">
        <v>73</v>
      </c>
      <c r="C16" s="39" t="s">
        <v>141</v>
      </c>
      <c r="D16" s="39" t="s">
        <v>74</v>
      </c>
      <c r="E16" s="39" t="s">
        <v>106</v>
      </c>
      <c r="F16" s="39"/>
      <c r="G16" s="38">
        <v>10</v>
      </c>
      <c r="H16" s="41"/>
      <c r="I16" s="40"/>
      <c r="J16" s="23">
        <f t="shared" ref="J16:J71" si="0">(I16*25/100)+I16</f>
        <v>0</v>
      </c>
      <c r="K16" s="24">
        <v>17697</v>
      </c>
      <c r="L16" s="24">
        <f t="shared" ref="L16:L71" si="1">K16*J16</f>
        <v>0</v>
      </c>
      <c r="M16" s="24">
        <f t="shared" ref="M16:M71" si="2">N16/18</f>
        <v>1.0555555555555556</v>
      </c>
      <c r="N16" s="24">
        <f t="shared" ref="N16:N71" si="3">O16+P16+Q16</f>
        <v>19</v>
      </c>
      <c r="O16" s="25">
        <v>19</v>
      </c>
      <c r="P16" s="25"/>
      <c r="Q16" s="25"/>
      <c r="R16" s="24">
        <v>18</v>
      </c>
      <c r="S16" s="24">
        <f t="shared" ref="S16:S71" si="4">L16/R16*O16</f>
        <v>0</v>
      </c>
      <c r="T16" s="24">
        <f t="shared" ref="T16:T71" si="5">L16/R16*P16</f>
        <v>0</v>
      </c>
      <c r="U16" s="24">
        <f t="shared" ref="U16:U71" si="6">L16/R16*Q16</f>
        <v>0</v>
      </c>
      <c r="V16" s="26">
        <f t="shared" ref="V16:V71" si="7">SUM(S16:U16)</f>
        <v>0</v>
      </c>
      <c r="W16" s="24">
        <f t="shared" ref="W16:W71" si="8">V16*25/100</f>
        <v>0</v>
      </c>
      <c r="X16" s="24">
        <f t="shared" ref="X16:X71" si="9">SUM(V16:W16)</f>
        <v>0</v>
      </c>
      <c r="Y16" s="24">
        <f t="shared" ref="Y16:Y71" si="10">X16*10/100</f>
        <v>0</v>
      </c>
      <c r="Z16" s="25"/>
      <c r="AA16" s="27">
        <f t="shared" ref="AA16:AA71" si="11">K16*40/100/18*Z16</f>
        <v>0</v>
      </c>
      <c r="AB16" s="28"/>
      <c r="AC16" s="27">
        <f t="shared" ref="AC16:AC71" si="12">17697*50/100/18*AB16</f>
        <v>0</v>
      </c>
      <c r="AD16" s="28"/>
      <c r="AE16" s="27">
        <f t="shared" ref="AE16:AE71" si="13">17697*50/100/18*AD16</f>
        <v>0</v>
      </c>
      <c r="AF16" s="28"/>
      <c r="AG16" s="27">
        <f t="shared" ref="AG16:AG71" si="14">17697*40/100/18*AF16</f>
        <v>0</v>
      </c>
      <c r="AH16" s="28"/>
      <c r="AI16" s="27">
        <f t="shared" ref="AI16:AI71" si="15">17697*50/100/18*AH16</f>
        <v>0</v>
      </c>
      <c r="AJ16" s="28"/>
      <c r="AK16" s="27">
        <f t="shared" ref="AK16:AK71" si="16">17697*40/100/18*AJ16</f>
        <v>0</v>
      </c>
      <c r="AL16" s="28">
        <v>1</v>
      </c>
      <c r="AM16" s="27">
        <f t="shared" ref="AM16:AM71" si="17">17697*50/100*AL16</f>
        <v>8848.5</v>
      </c>
      <c r="AN16" s="28"/>
      <c r="AO16" s="27">
        <f t="shared" ref="AO16:AO71" si="18">17697*60/100*AN16</f>
        <v>0</v>
      </c>
      <c r="AP16" s="28"/>
      <c r="AQ16" s="27">
        <f t="shared" ref="AQ16:AQ71" si="19">17697*20/100*AP16</f>
        <v>0</v>
      </c>
      <c r="AR16" s="28"/>
      <c r="AS16" s="27"/>
      <c r="AT16" s="25"/>
      <c r="AU16" s="24">
        <f t="shared" ref="AU16:AU71" si="20">X16*30/100</f>
        <v>0</v>
      </c>
      <c r="AV16" s="28"/>
      <c r="AW16" s="27">
        <f t="shared" ref="AW16:AW71" si="21">X16*50/100/18*AV16</f>
        <v>0</v>
      </c>
      <c r="AX16" s="28"/>
      <c r="AY16" s="27">
        <f t="shared" ref="AY16:AY71" si="22">X16*40/100/18*AX16</f>
        <v>0</v>
      </c>
      <c r="AZ16" s="25"/>
      <c r="BA16" s="27">
        <f t="shared" ref="BA16:BA71" si="23">X16*35/100/18*AZ16</f>
        <v>0</v>
      </c>
      <c r="BB16" s="25"/>
      <c r="BC16" s="27">
        <f t="shared" ref="BC16:BC71" si="24">X16*30/100/18*BB16</f>
        <v>0</v>
      </c>
      <c r="BD16" s="25"/>
      <c r="BE16" s="25"/>
      <c r="BF16" s="24">
        <f t="shared" ref="BF16:BF71" si="25">Y16+AA16+AC16+AE16+AG16+AI16+AK16+AM16+AO16+AQ16+AS16+AT16+AU16+AW16+AY16+BA16+BC16+BD16+BE16</f>
        <v>8848.5</v>
      </c>
      <c r="BG16" s="29">
        <f t="shared" ref="BG16:BG71" si="26">BF16+X16</f>
        <v>8848.5</v>
      </c>
    </row>
    <row r="17" spans="1:59" ht="71.25" x14ac:dyDescent="0.25">
      <c r="A17" s="38">
        <v>3</v>
      </c>
      <c r="B17" s="39" t="s">
        <v>75</v>
      </c>
      <c r="C17" s="39" t="s">
        <v>142</v>
      </c>
      <c r="D17" s="39" t="s">
        <v>77</v>
      </c>
      <c r="E17" s="39" t="s">
        <v>76</v>
      </c>
      <c r="F17" s="38">
        <v>2</v>
      </c>
      <c r="G17" s="38">
        <v>19</v>
      </c>
      <c r="H17" s="41"/>
      <c r="I17" s="40"/>
      <c r="J17" s="23">
        <f t="shared" si="0"/>
        <v>0</v>
      </c>
      <c r="K17" s="24">
        <v>17697</v>
      </c>
      <c r="L17" s="24">
        <f t="shared" si="1"/>
        <v>0</v>
      </c>
      <c r="M17" s="24">
        <f t="shared" si="2"/>
        <v>1</v>
      </c>
      <c r="N17" s="24">
        <f t="shared" si="3"/>
        <v>18</v>
      </c>
      <c r="O17" s="25"/>
      <c r="P17" s="25">
        <v>15</v>
      </c>
      <c r="Q17" s="25">
        <v>3</v>
      </c>
      <c r="R17" s="24">
        <v>18</v>
      </c>
      <c r="S17" s="24">
        <f t="shared" si="4"/>
        <v>0</v>
      </c>
      <c r="T17" s="24">
        <f t="shared" si="5"/>
        <v>0</v>
      </c>
      <c r="U17" s="24">
        <f t="shared" si="6"/>
        <v>0</v>
      </c>
      <c r="V17" s="26">
        <f t="shared" si="7"/>
        <v>0</v>
      </c>
      <c r="W17" s="24">
        <f t="shared" si="8"/>
        <v>0</v>
      </c>
      <c r="X17" s="24">
        <f t="shared" si="9"/>
        <v>0</v>
      </c>
      <c r="Y17" s="24">
        <f t="shared" si="10"/>
        <v>0</v>
      </c>
      <c r="Z17" s="25"/>
      <c r="AA17" s="27">
        <f t="shared" si="11"/>
        <v>0</v>
      </c>
      <c r="AB17" s="28"/>
      <c r="AC17" s="27">
        <f t="shared" si="12"/>
        <v>0</v>
      </c>
      <c r="AD17" s="28">
        <v>7</v>
      </c>
      <c r="AE17" s="27">
        <f t="shared" si="13"/>
        <v>3441.083333333333</v>
      </c>
      <c r="AF17" s="28"/>
      <c r="AG17" s="27">
        <f t="shared" si="14"/>
        <v>0</v>
      </c>
      <c r="AH17" s="28">
        <v>1.5</v>
      </c>
      <c r="AI17" s="27">
        <f t="shared" si="15"/>
        <v>737.375</v>
      </c>
      <c r="AJ17" s="28"/>
      <c r="AK17" s="27">
        <f t="shared" si="16"/>
        <v>0</v>
      </c>
      <c r="AL17" s="28"/>
      <c r="AM17" s="27">
        <f t="shared" si="17"/>
        <v>0</v>
      </c>
      <c r="AN17" s="28">
        <v>1</v>
      </c>
      <c r="AO17" s="27">
        <f t="shared" si="18"/>
        <v>10618.2</v>
      </c>
      <c r="AP17" s="28"/>
      <c r="AQ17" s="27">
        <f t="shared" si="19"/>
        <v>0</v>
      </c>
      <c r="AR17" s="28"/>
      <c r="AS17" s="27"/>
      <c r="AT17" s="25"/>
      <c r="AU17" s="24">
        <f t="shared" si="20"/>
        <v>0</v>
      </c>
      <c r="AV17" s="28"/>
      <c r="AW17" s="27">
        <f t="shared" si="21"/>
        <v>0</v>
      </c>
      <c r="AX17" s="28"/>
      <c r="AY17" s="27">
        <f t="shared" si="22"/>
        <v>0</v>
      </c>
      <c r="AZ17" s="25"/>
      <c r="BA17" s="27">
        <f t="shared" si="23"/>
        <v>0</v>
      </c>
      <c r="BB17" s="25"/>
      <c r="BC17" s="27">
        <f t="shared" si="24"/>
        <v>0</v>
      </c>
      <c r="BD17" s="25"/>
      <c r="BE17" s="25"/>
      <c r="BF17" s="24">
        <f t="shared" si="25"/>
        <v>14796.658333333333</v>
      </c>
      <c r="BG17" s="29">
        <f t="shared" si="26"/>
        <v>14796.658333333333</v>
      </c>
    </row>
    <row r="18" spans="1:59" ht="42.75" x14ac:dyDescent="0.25">
      <c r="A18" s="38">
        <v>4</v>
      </c>
      <c r="B18" s="39" t="s">
        <v>78</v>
      </c>
      <c r="C18" s="39" t="s">
        <v>143</v>
      </c>
      <c r="D18" s="39" t="s">
        <v>79</v>
      </c>
      <c r="E18" s="39" t="s">
        <v>80</v>
      </c>
      <c r="F18" s="38"/>
      <c r="G18" s="38">
        <v>38</v>
      </c>
      <c r="H18" s="41"/>
      <c r="I18" s="40"/>
      <c r="J18" s="23">
        <f t="shared" si="0"/>
        <v>0</v>
      </c>
      <c r="K18" s="24">
        <v>17697</v>
      </c>
      <c r="L18" s="24">
        <f t="shared" si="1"/>
        <v>0</v>
      </c>
      <c r="M18" s="24">
        <f t="shared" si="2"/>
        <v>0.5</v>
      </c>
      <c r="N18" s="24">
        <f t="shared" si="3"/>
        <v>9</v>
      </c>
      <c r="O18" s="25"/>
      <c r="P18" s="25">
        <v>4</v>
      </c>
      <c r="Q18" s="25">
        <v>5</v>
      </c>
      <c r="R18" s="24">
        <v>18</v>
      </c>
      <c r="S18" s="24">
        <f t="shared" si="4"/>
        <v>0</v>
      </c>
      <c r="T18" s="24">
        <f t="shared" si="5"/>
        <v>0</v>
      </c>
      <c r="U18" s="24">
        <f t="shared" si="6"/>
        <v>0</v>
      </c>
      <c r="V18" s="26">
        <f t="shared" si="7"/>
        <v>0</v>
      </c>
      <c r="W18" s="24">
        <f t="shared" si="8"/>
        <v>0</v>
      </c>
      <c r="X18" s="24">
        <f t="shared" si="9"/>
        <v>0</v>
      </c>
      <c r="Y18" s="24">
        <f t="shared" si="10"/>
        <v>0</v>
      </c>
      <c r="Z18" s="25"/>
      <c r="AA18" s="27">
        <f t="shared" si="11"/>
        <v>0</v>
      </c>
      <c r="AB18" s="28"/>
      <c r="AC18" s="27">
        <f t="shared" si="12"/>
        <v>0</v>
      </c>
      <c r="AD18" s="28"/>
      <c r="AE18" s="27">
        <f t="shared" si="13"/>
        <v>0</v>
      </c>
      <c r="AF18" s="28"/>
      <c r="AG18" s="27">
        <f t="shared" si="14"/>
        <v>0</v>
      </c>
      <c r="AH18" s="28"/>
      <c r="AI18" s="27">
        <f t="shared" si="15"/>
        <v>0</v>
      </c>
      <c r="AJ18" s="28"/>
      <c r="AK18" s="27">
        <f t="shared" si="16"/>
        <v>0</v>
      </c>
      <c r="AL18" s="28"/>
      <c r="AM18" s="27">
        <f t="shared" si="17"/>
        <v>0</v>
      </c>
      <c r="AN18" s="28"/>
      <c r="AO18" s="27">
        <f t="shared" si="18"/>
        <v>0</v>
      </c>
      <c r="AP18" s="28"/>
      <c r="AQ18" s="27">
        <f t="shared" si="19"/>
        <v>0</v>
      </c>
      <c r="AR18" s="28"/>
      <c r="AS18" s="27"/>
      <c r="AT18" s="25"/>
      <c r="AU18" s="24">
        <f t="shared" si="20"/>
        <v>0</v>
      </c>
      <c r="AV18" s="28"/>
      <c r="AW18" s="27">
        <f t="shared" si="21"/>
        <v>0</v>
      </c>
      <c r="AX18" s="28"/>
      <c r="AY18" s="27">
        <f t="shared" si="22"/>
        <v>0</v>
      </c>
      <c r="AZ18" s="25">
        <v>9</v>
      </c>
      <c r="BA18" s="27">
        <f t="shared" si="23"/>
        <v>0</v>
      </c>
      <c r="BB18" s="25"/>
      <c r="BC18" s="27">
        <f t="shared" si="24"/>
        <v>0</v>
      </c>
      <c r="BD18" s="25"/>
      <c r="BE18" s="25"/>
      <c r="BF18" s="24">
        <f t="shared" si="25"/>
        <v>0</v>
      </c>
      <c r="BG18" s="29">
        <f t="shared" si="26"/>
        <v>0</v>
      </c>
    </row>
    <row r="19" spans="1:59" ht="57" x14ac:dyDescent="0.25">
      <c r="A19" s="38">
        <v>5</v>
      </c>
      <c r="B19" s="39" t="s">
        <v>81</v>
      </c>
      <c r="C19" s="39" t="s">
        <v>144</v>
      </c>
      <c r="D19" s="39" t="s">
        <v>82</v>
      </c>
      <c r="E19" s="39" t="s">
        <v>83</v>
      </c>
      <c r="F19" s="38"/>
      <c r="G19" s="38">
        <v>8</v>
      </c>
      <c r="H19" s="41"/>
      <c r="I19" s="40"/>
      <c r="J19" s="23">
        <f t="shared" si="0"/>
        <v>0</v>
      </c>
      <c r="K19" s="24">
        <v>17697</v>
      </c>
      <c r="L19" s="24">
        <f t="shared" si="1"/>
        <v>0</v>
      </c>
      <c r="M19" s="24">
        <f t="shared" si="2"/>
        <v>0.61111111111111116</v>
      </c>
      <c r="N19" s="24">
        <f t="shared" si="3"/>
        <v>11</v>
      </c>
      <c r="O19" s="25">
        <v>4</v>
      </c>
      <c r="P19" s="25">
        <v>5</v>
      </c>
      <c r="Q19" s="25">
        <v>2</v>
      </c>
      <c r="R19" s="24">
        <v>18</v>
      </c>
      <c r="S19" s="24">
        <f t="shared" si="4"/>
        <v>0</v>
      </c>
      <c r="T19" s="24">
        <f t="shared" si="5"/>
        <v>0</v>
      </c>
      <c r="U19" s="24">
        <f t="shared" si="6"/>
        <v>0</v>
      </c>
      <c r="V19" s="26">
        <f t="shared" si="7"/>
        <v>0</v>
      </c>
      <c r="W19" s="24">
        <f t="shared" si="8"/>
        <v>0</v>
      </c>
      <c r="X19" s="24">
        <f t="shared" si="9"/>
        <v>0</v>
      </c>
      <c r="Y19" s="24">
        <f t="shared" si="10"/>
        <v>0</v>
      </c>
      <c r="Z19" s="25"/>
      <c r="AA19" s="27">
        <f t="shared" si="11"/>
        <v>0</v>
      </c>
      <c r="AB19" s="28"/>
      <c r="AC19" s="27">
        <f t="shared" si="12"/>
        <v>0</v>
      </c>
      <c r="AD19" s="28"/>
      <c r="AE19" s="27">
        <f t="shared" si="13"/>
        <v>0</v>
      </c>
      <c r="AF19" s="28"/>
      <c r="AG19" s="27">
        <f t="shared" si="14"/>
        <v>0</v>
      </c>
      <c r="AH19" s="28"/>
      <c r="AI19" s="27">
        <f t="shared" si="15"/>
        <v>0</v>
      </c>
      <c r="AJ19" s="28"/>
      <c r="AK19" s="27">
        <f t="shared" si="16"/>
        <v>0</v>
      </c>
      <c r="AL19" s="28"/>
      <c r="AM19" s="27">
        <f t="shared" si="17"/>
        <v>0</v>
      </c>
      <c r="AN19" s="28"/>
      <c r="AO19" s="27">
        <f t="shared" si="18"/>
        <v>0</v>
      </c>
      <c r="AP19" s="28"/>
      <c r="AQ19" s="27">
        <f t="shared" si="19"/>
        <v>0</v>
      </c>
      <c r="AR19" s="28"/>
      <c r="AS19" s="27"/>
      <c r="AT19" s="25"/>
      <c r="AU19" s="24">
        <f t="shared" si="20"/>
        <v>0</v>
      </c>
      <c r="AV19" s="28"/>
      <c r="AW19" s="27">
        <f t="shared" si="21"/>
        <v>0</v>
      </c>
      <c r="AX19" s="28"/>
      <c r="AY19" s="27">
        <f t="shared" si="22"/>
        <v>0</v>
      </c>
      <c r="AZ19" s="25"/>
      <c r="BA19" s="27">
        <f t="shared" si="23"/>
        <v>0</v>
      </c>
      <c r="BB19" s="25"/>
      <c r="BC19" s="27">
        <f t="shared" si="24"/>
        <v>0</v>
      </c>
      <c r="BD19" s="25"/>
      <c r="BE19" s="25"/>
      <c r="BF19" s="24">
        <f t="shared" si="25"/>
        <v>0</v>
      </c>
      <c r="BG19" s="29">
        <f t="shared" si="26"/>
        <v>0</v>
      </c>
    </row>
    <row r="20" spans="1:59" ht="42.75" x14ac:dyDescent="0.25">
      <c r="A20" s="38">
        <v>6</v>
      </c>
      <c r="B20" s="39" t="s">
        <v>84</v>
      </c>
      <c r="C20" s="39" t="s">
        <v>145</v>
      </c>
      <c r="D20" s="39" t="s">
        <v>86</v>
      </c>
      <c r="E20" s="39" t="s">
        <v>85</v>
      </c>
      <c r="F20" s="38"/>
      <c r="G20" s="38">
        <v>6</v>
      </c>
      <c r="H20" s="41"/>
      <c r="I20" s="40"/>
      <c r="J20" s="23">
        <f t="shared" si="0"/>
        <v>0</v>
      </c>
      <c r="K20" s="24">
        <v>17697</v>
      </c>
      <c r="L20" s="24">
        <f t="shared" si="1"/>
        <v>0</v>
      </c>
      <c r="M20" s="24">
        <f t="shared" si="2"/>
        <v>1.3333333333333333</v>
      </c>
      <c r="N20" s="24">
        <f t="shared" si="3"/>
        <v>24</v>
      </c>
      <c r="O20" s="25">
        <v>3</v>
      </c>
      <c r="P20" s="25">
        <v>15</v>
      </c>
      <c r="Q20" s="25">
        <v>6</v>
      </c>
      <c r="R20" s="24">
        <v>18</v>
      </c>
      <c r="S20" s="24">
        <f t="shared" si="4"/>
        <v>0</v>
      </c>
      <c r="T20" s="24">
        <f t="shared" si="5"/>
        <v>0</v>
      </c>
      <c r="U20" s="24">
        <f t="shared" si="6"/>
        <v>0</v>
      </c>
      <c r="V20" s="26">
        <f t="shared" si="7"/>
        <v>0</v>
      </c>
      <c r="W20" s="24">
        <f t="shared" si="8"/>
        <v>0</v>
      </c>
      <c r="X20" s="24">
        <f t="shared" si="9"/>
        <v>0</v>
      </c>
      <c r="Y20" s="24">
        <f t="shared" si="10"/>
        <v>0</v>
      </c>
      <c r="Z20" s="25"/>
      <c r="AA20" s="27">
        <f t="shared" si="11"/>
        <v>0</v>
      </c>
      <c r="AB20" s="28"/>
      <c r="AC20" s="27">
        <f t="shared" si="12"/>
        <v>0</v>
      </c>
      <c r="AD20" s="28"/>
      <c r="AE20" s="27">
        <f t="shared" si="13"/>
        <v>0</v>
      </c>
      <c r="AF20" s="28"/>
      <c r="AG20" s="27">
        <f t="shared" si="14"/>
        <v>0</v>
      </c>
      <c r="AH20" s="28"/>
      <c r="AI20" s="27">
        <f t="shared" si="15"/>
        <v>0</v>
      </c>
      <c r="AJ20" s="28"/>
      <c r="AK20" s="27">
        <f t="shared" si="16"/>
        <v>0</v>
      </c>
      <c r="AL20" s="28"/>
      <c r="AM20" s="27">
        <f t="shared" si="17"/>
        <v>0</v>
      </c>
      <c r="AN20" s="28"/>
      <c r="AO20" s="27">
        <f t="shared" si="18"/>
        <v>0</v>
      </c>
      <c r="AP20" s="28"/>
      <c r="AQ20" s="27">
        <f t="shared" si="19"/>
        <v>0</v>
      </c>
      <c r="AR20" s="28"/>
      <c r="AS20" s="27"/>
      <c r="AT20" s="25"/>
      <c r="AU20" s="24">
        <f t="shared" si="20"/>
        <v>0</v>
      </c>
      <c r="AV20" s="28"/>
      <c r="AW20" s="27">
        <f t="shared" si="21"/>
        <v>0</v>
      </c>
      <c r="AX20" s="28"/>
      <c r="AY20" s="27">
        <f t="shared" si="22"/>
        <v>0</v>
      </c>
      <c r="AZ20" s="25"/>
      <c r="BA20" s="27">
        <f t="shared" si="23"/>
        <v>0</v>
      </c>
      <c r="BB20" s="25"/>
      <c r="BC20" s="27">
        <f t="shared" si="24"/>
        <v>0</v>
      </c>
      <c r="BD20" s="25"/>
      <c r="BE20" s="25"/>
      <c r="BF20" s="24">
        <f t="shared" si="25"/>
        <v>0</v>
      </c>
      <c r="BG20" s="29">
        <f t="shared" si="26"/>
        <v>0</v>
      </c>
    </row>
    <row r="21" spans="1:59" ht="85.5" x14ac:dyDescent="0.25">
      <c r="A21" s="38">
        <v>7</v>
      </c>
      <c r="B21" s="39" t="s">
        <v>87</v>
      </c>
      <c r="C21" s="39" t="s">
        <v>146</v>
      </c>
      <c r="D21" s="39" t="s">
        <v>88</v>
      </c>
      <c r="E21" s="39" t="s">
        <v>89</v>
      </c>
      <c r="F21" s="38"/>
      <c r="G21" s="38">
        <v>45</v>
      </c>
      <c r="H21" s="41"/>
      <c r="I21" s="40"/>
      <c r="J21" s="23">
        <f t="shared" si="0"/>
        <v>0</v>
      </c>
      <c r="K21" s="24">
        <v>17697</v>
      </c>
      <c r="L21" s="24">
        <f t="shared" si="1"/>
        <v>0</v>
      </c>
      <c r="M21" s="24">
        <f t="shared" si="2"/>
        <v>1.3888888888888888</v>
      </c>
      <c r="N21" s="24">
        <f t="shared" si="3"/>
        <v>25</v>
      </c>
      <c r="O21" s="25">
        <v>15</v>
      </c>
      <c r="P21" s="25">
        <v>10</v>
      </c>
      <c r="Q21" s="25"/>
      <c r="R21" s="24">
        <v>18</v>
      </c>
      <c r="S21" s="24">
        <f t="shared" si="4"/>
        <v>0</v>
      </c>
      <c r="T21" s="24">
        <f t="shared" si="5"/>
        <v>0</v>
      </c>
      <c r="U21" s="24">
        <f t="shared" si="6"/>
        <v>0</v>
      </c>
      <c r="V21" s="26">
        <f t="shared" si="7"/>
        <v>0</v>
      </c>
      <c r="W21" s="24">
        <f t="shared" si="8"/>
        <v>0</v>
      </c>
      <c r="X21" s="24">
        <f t="shared" si="9"/>
        <v>0</v>
      </c>
      <c r="Y21" s="24">
        <f t="shared" si="10"/>
        <v>0</v>
      </c>
      <c r="Z21" s="25">
        <v>10</v>
      </c>
      <c r="AA21" s="27">
        <f t="shared" si="11"/>
        <v>3932.6666666666665</v>
      </c>
      <c r="AB21" s="28"/>
      <c r="AC21" s="27">
        <f t="shared" si="12"/>
        <v>0</v>
      </c>
      <c r="AD21" s="28">
        <v>2.5</v>
      </c>
      <c r="AE21" s="27">
        <f t="shared" si="13"/>
        <v>1228.9583333333333</v>
      </c>
      <c r="AF21" s="28"/>
      <c r="AG21" s="27">
        <f t="shared" si="14"/>
        <v>0</v>
      </c>
      <c r="AH21" s="28"/>
      <c r="AI21" s="27">
        <f t="shared" si="15"/>
        <v>0</v>
      </c>
      <c r="AJ21" s="28"/>
      <c r="AK21" s="27">
        <f t="shared" si="16"/>
        <v>0</v>
      </c>
      <c r="AL21" s="28">
        <v>1</v>
      </c>
      <c r="AM21" s="27">
        <f t="shared" si="17"/>
        <v>8848.5</v>
      </c>
      <c r="AN21" s="28"/>
      <c r="AO21" s="27">
        <f t="shared" si="18"/>
        <v>0</v>
      </c>
      <c r="AP21" s="28"/>
      <c r="AQ21" s="27">
        <f t="shared" si="19"/>
        <v>0</v>
      </c>
      <c r="AR21" s="28"/>
      <c r="AS21" s="27"/>
      <c r="AT21" s="25"/>
      <c r="AU21" s="24">
        <f t="shared" si="20"/>
        <v>0</v>
      </c>
      <c r="AV21" s="28"/>
      <c r="AW21" s="27">
        <f t="shared" si="21"/>
        <v>0</v>
      </c>
      <c r="AX21" s="28"/>
      <c r="AY21" s="27">
        <f t="shared" si="22"/>
        <v>0</v>
      </c>
      <c r="AZ21" s="25"/>
      <c r="BA21" s="27">
        <f t="shared" si="23"/>
        <v>0</v>
      </c>
      <c r="BB21" s="25"/>
      <c r="BC21" s="27">
        <f t="shared" si="24"/>
        <v>0</v>
      </c>
      <c r="BD21" s="25"/>
      <c r="BE21" s="25"/>
      <c r="BF21" s="24">
        <f t="shared" si="25"/>
        <v>14010.125</v>
      </c>
      <c r="BG21" s="29">
        <f t="shared" si="26"/>
        <v>14010.125</v>
      </c>
    </row>
    <row r="22" spans="1:59" ht="42.75" x14ac:dyDescent="0.25">
      <c r="A22" s="38">
        <v>8</v>
      </c>
      <c r="B22" s="39" t="s">
        <v>90</v>
      </c>
      <c r="C22" s="39" t="s">
        <v>147</v>
      </c>
      <c r="D22" s="39" t="s">
        <v>74</v>
      </c>
      <c r="E22" s="39" t="s">
        <v>105</v>
      </c>
      <c r="F22" s="38"/>
      <c r="G22" s="38">
        <v>10</v>
      </c>
      <c r="H22" s="41"/>
      <c r="I22" s="40"/>
      <c r="J22" s="23">
        <f t="shared" si="0"/>
        <v>0</v>
      </c>
      <c r="K22" s="24">
        <v>17697</v>
      </c>
      <c r="L22" s="24">
        <f t="shared" si="1"/>
        <v>0</v>
      </c>
      <c r="M22" s="24">
        <f t="shared" si="2"/>
        <v>1.0555555555555556</v>
      </c>
      <c r="N22" s="24">
        <f t="shared" si="3"/>
        <v>19</v>
      </c>
      <c r="O22" s="25">
        <v>19</v>
      </c>
      <c r="P22" s="25"/>
      <c r="Q22" s="25"/>
      <c r="R22" s="24">
        <v>18</v>
      </c>
      <c r="S22" s="24">
        <f t="shared" si="4"/>
        <v>0</v>
      </c>
      <c r="T22" s="24">
        <f t="shared" si="5"/>
        <v>0</v>
      </c>
      <c r="U22" s="24">
        <f t="shared" si="6"/>
        <v>0</v>
      </c>
      <c r="V22" s="26">
        <f t="shared" si="7"/>
        <v>0</v>
      </c>
      <c r="W22" s="24">
        <f t="shared" si="8"/>
        <v>0</v>
      </c>
      <c r="X22" s="24">
        <f t="shared" si="9"/>
        <v>0</v>
      </c>
      <c r="Y22" s="24">
        <f t="shared" si="10"/>
        <v>0</v>
      </c>
      <c r="Z22" s="25">
        <v>10</v>
      </c>
      <c r="AA22" s="27">
        <f t="shared" si="11"/>
        <v>3932.6666666666665</v>
      </c>
      <c r="AB22" s="28"/>
      <c r="AC22" s="27">
        <f t="shared" si="12"/>
        <v>0</v>
      </c>
      <c r="AD22" s="28"/>
      <c r="AE22" s="27">
        <f t="shared" si="13"/>
        <v>0</v>
      </c>
      <c r="AF22" s="28"/>
      <c r="AG22" s="27">
        <f t="shared" si="14"/>
        <v>0</v>
      </c>
      <c r="AH22" s="28"/>
      <c r="AI22" s="27">
        <f t="shared" si="15"/>
        <v>0</v>
      </c>
      <c r="AJ22" s="28"/>
      <c r="AK22" s="27">
        <f t="shared" si="16"/>
        <v>0</v>
      </c>
      <c r="AL22" s="28">
        <v>1</v>
      </c>
      <c r="AM22" s="27">
        <f t="shared" si="17"/>
        <v>8848.5</v>
      </c>
      <c r="AN22" s="28"/>
      <c r="AO22" s="27">
        <f t="shared" si="18"/>
        <v>0</v>
      </c>
      <c r="AP22" s="28"/>
      <c r="AQ22" s="27">
        <f t="shared" si="19"/>
        <v>0</v>
      </c>
      <c r="AR22" s="28"/>
      <c r="AS22" s="27"/>
      <c r="AT22" s="25"/>
      <c r="AU22" s="24">
        <f t="shared" si="20"/>
        <v>0</v>
      </c>
      <c r="AV22" s="28"/>
      <c r="AW22" s="27">
        <f t="shared" si="21"/>
        <v>0</v>
      </c>
      <c r="AX22" s="28"/>
      <c r="AY22" s="27">
        <f t="shared" si="22"/>
        <v>0</v>
      </c>
      <c r="AZ22" s="25"/>
      <c r="BA22" s="27">
        <f t="shared" si="23"/>
        <v>0</v>
      </c>
      <c r="BB22" s="25"/>
      <c r="BC22" s="27">
        <f t="shared" si="24"/>
        <v>0</v>
      </c>
      <c r="BD22" s="25"/>
      <c r="BE22" s="25"/>
      <c r="BF22" s="24">
        <f t="shared" si="25"/>
        <v>12781.166666666666</v>
      </c>
      <c r="BG22" s="29">
        <f t="shared" si="26"/>
        <v>12781.166666666666</v>
      </c>
    </row>
    <row r="23" spans="1:59" ht="42.75" x14ac:dyDescent="0.25">
      <c r="A23" s="38">
        <v>9</v>
      </c>
      <c r="B23" s="39" t="s">
        <v>91</v>
      </c>
      <c r="C23" s="39" t="s">
        <v>148</v>
      </c>
      <c r="D23" s="39" t="s">
        <v>92</v>
      </c>
      <c r="E23" s="39" t="s">
        <v>93</v>
      </c>
      <c r="F23" s="38"/>
      <c r="G23" s="38"/>
      <c r="H23" s="41"/>
      <c r="I23" s="40"/>
      <c r="J23" s="23">
        <f t="shared" si="0"/>
        <v>0</v>
      </c>
      <c r="K23" s="24">
        <v>17697</v>
      </c>
      <c r="L23" s="24">
        <f t="shared" si="1"/>
        <v>0</v>
      </c>
      <c r="M23" s="24">
        <f t="shared" si="2"/>
        <v>1.1111111111111112</v>
      </c>
      <c r="N23" s="24">
        <f t="shared" si="3"/>
        <v>20</v>
      </c>
      <c r="O23" s="25">
        <v>2</v>
      </c>
      <c r="P23" s="25">
        <v>14</v>
      </c>
      <c r="Q23" s="25">
        <v>4</v>
      </c>
      <c r="R23" s="24">
        <v>18</v>
      </c>
      <c r="S23" s="24">
        <f t="shared" si="4"/>
        <v>0</v>
      </c>
      <c r="T23" s="24">
        <f t="shared" si="5"/>
        <v>0</v>
      </c>
      <c r="U23" s="24">
        <f t="shared" si="6"/>
        <v>0</v>
      </c>
      <c r="V23" s="26">
        <f t="shared" si="7"/>
        <v>0</v>
      </c>
      <c r="W23" s="24">
        <f t="shared" si="8"/>
        <v>0</v>
      </c>
      <c r="X23" s="24">
        <f t="shared" si="9"/>
        <v>0</v>
      </c>
      <c r="Y23" s="24">
        <f t="shared" si="10"/>
        <v>0</v>
      </c>
      <c r="Z23" s="25"/>
      <c r="AA23" s="27">
        <f t="shared" si="11"/>
        <v>0</v>
      </c>
      <c r="AB23" s="28"/>
      <c r="AC23" s="27">
        <f t="shared" si="12"/>
        <v>0</v>
      </c>
      <c r="AD23" s="28"/>
      <c r="AE23" s="27">
        <f t="shared" si="13"/>
        <v>0</v>
      </c>
      <c r="AF23" s="28">
        <v>3.5</v>
      </c>
      <c r="AG23" s="27">
        <f t="shared" si="14"/>
        <v>1376.4333333333334</v>
      </c>
      <c r="AH23" s="28"/>
      <c r="AI23" s="27">
        <f t="shared" si="15"/>
        <v>0</v>
      </c>
      <c r="AJ23" s="28">
        <v>1.5</v>
      </c>
      <c r="AK23" s="27">
        <f t="shared" si="16"/>
        <v>589.9</v>
      </c>
      <c r="AL23" s="28"/>
      <c r="AM23" s="27">
        <f t="shared" si="17"/>
        <v>0</v>
      </c>
      <c r="AN23" s="28"/>
      <c r="AO23" s="27">
        <f t="shared" si="18"/>
        <v>0</v>
      </c>
      <c r="AP23" s="28">
        <v>1</v>
      </c>
      <c r="AQ23" s="27">
        <f t="shared" si="19"/>
        <v>3539.4</v>
      </c>
      <c r="AR23" s="28"/>
      <c r="AS23" s="27"/>
      <c r="AT23" s="25"/>
      <c r="AU23" s="24">
        <f t="shared" si="20"/>
        <v>0</v>
      </c>
      <c r="AV23" s="28"/>
      <c r="AW23" s="27">
        <f t="shared" si="21"/>
        <v>0</v>
      </c>
      <c r="AX23" s="28"/>
      <c r="AY23" s="27">
        <f t="shared" si="22"/>
        <v>0</v>
      </c>
      <c r="AZ23" s="25"/>
      <c r="BA23" s="27">
        <f t="shared" si="23"/>
        <v>0</v>
      </c>
      <c r="BB23" s="25"/>
      <c r="BC23" s="27">
        <f t="shared" si="24"/>
        <v>0</v>
      </c>
      <c r="BD23" s="25"/>
      <c r="BE23" s="25"/>
      <c r="BF23" s="24">
        <f t="shared" si="25"/>
        <v>5505.7333333333336</v>
      </c>
      <c r="BG23" s="29">
        <f t="shared" si="26"/>
        <v>5505.7333333333336</v>
      </c>
    </row>
    <row r="24" spans="1:59" ht="28.5" x14ac:dyDescent="0.25">
      <c r="A24" s="38">
        <v>10</v>
      </c>
      <c r="B24" s="39" t="s">
        <v>94</v>
      </c>
      <c r="C24" s="39" t="s">
        <v>141</v>
      </c>
      <c r="D24" s="39" t="s">
        <v>95</v>
      </c>
      <c r="E24" s="39" t="s">
        <v>96</v>
      </c>
      <c r="F24" s="38"/>
      <c r="G24" s="38">
        <v>7</v>
      </c>
      <c r="H24" s="41"/>
      <c r="I24" s="40"/>
      <c r="J24" s="23">
        <f t="shared" si="0"/>
        <v>0</v>
      </c>
      <c r="K24" s="24">
        <v>17697</v>
      </c>
      <c r="L24" s="24">
        <f t="shared" si="1"/>
        <v>0</v>
      </c>
      <c r="M24" s="24">
        <f t="shared" si="2"/>
        <v>0.16666666666666666</v>
      </c>
      <c r="N24" s="24">
        <f t="shared" si="3"/>
        <v>3</v>
      </c>
      <c r="O24" s="25">
        <v>1</v>
      </c>
      <c r="P24" s="25">
        <v>2</v>
      </c>
      <c r="Q24" s="25"/>
      <c r="R24" s="24">
        <v>18</v>
      </c>
      <c r="S24" s="24">
        <f t="shared" si="4"/>
        <v>0</v>
      </c>
      <c r="T24" s="24">
        <f t="shared" si="5"/>
        <v>0</v>
      </c>
      <c r="U24" s="24">
        <f t="shared" si="6"/>
        <v>0</v>
      </c>
      <c r="V24" s="26">
        <f t="shared" si="7"/>
        <v>0</v>
      </c>
      <c r="W24" s="24">
        <f t="shared" si="8"/>
        <v>0</v>
      </c>
      <c r="X24" s="24">
        <f t="shared" si="9"/>
        <v>0</v>
      </c>
      <c r="Y24" s="24">
        <f t="shared" si="10"/>
        <v>0</v>
      </c>
      <c r="Z24" s="25"/>
      <c r="AA24" s="27">
        <f t="shared" si="11"/>
        <v>0</v>
      </c>
      <c r="AB24" s="28"/>
      <c r="AC24" s="27">
        <f t="shared" si="12"/>
        <v>0</v>
      </c>
      <c r="AD24" s="28"/>
      <c r="AE24" s="27">
        <f t="shared" si="13"/>
        <v>0</v>
      </c>
      <c r="AF24" s="28"/>
      <c r="AG24" s="27">
        <f t="shared" si="14"/>
        <v>0</v>
      </c>
      <c r="AH24" s="28"/>
      <c r="AI24" s="27">
        <f t="shared" si="15"/>
        <v>0</v>
      </c>
      <c r="AJ24" s="28"/>
      <c r="AK24" s="27">
        <f t="shared" si="16"/>
        <v>0</v>
      </c>
      <c r="AL24" s="28"/>
      <c r="AM24" s="27">
        <f t="shared" si="17"/>
        <v>0</v>
      </c>
      <c r="AN24" s="28"/>
      <c r="AO24" s="27">
        <f t="shared" si="18"/>
        <v>0</v>
      </c>
      <c r="AP24" s="28"/>
      <c r="AQ24" s="27">
        <f t="shared" si="19"/>
        <v>0</v>
      </c>
      <c r="AR24" s="28"/>
      <c r="AS24" s="27"/>
      <c r="AT24" s="25"/>
      <c r="AU24" s="24">
        <f t="shared" si="20"/>
        <v>0</v>
      </c>
      <c r="AV24" s="28"/>
      <c r="AW24" s="27">
        <f t="shared" si="21"/>
        <v>0</v>
      </c>
      <c r="AX24" s="28"/>
      <c r="AY24" s="27">
        <f t="shared" si="22"/>
        <v>0</v>
      </c>
      <c r="AZ24" s="25"/>
      <c r="BA24" s="27">
        <f t="shared" si="23"/>
        <v>0</v>
      </c>
      <c r="BB24" s="25"/>
      <c r="BC24" s="27">
        <f t="shared" si="24"/>
        <v>0</v>
      </c>
      <c r="BD24" s="25"/>
      <c r="BE24" s="25"/>
      <c r="BF24" s="24">
        <f t="shared" si="25"/>
        <v>0</v>
      </c>
      <c r="BG24" s="29">
        <f t="shared" si="26"/>
        <v>0</v>
      </c>
    </row>
    <row r="25" spans="1:59" ht="71.25" x14ac:dyDescent="0.25">
      <c r="A25" s="38">
        <v>11</v>
      </c>
      <c r="B25" s="39" t="s">
        <v>97</v>
      </c>
      <c r="C25" s="39" t="s">
        <v>149</v>
      </c>
      <c r="D25" s="39" t="s">
        <v>98</v>
      </c>
      <c r="E25" s="39" t="s">
        <v>76</v>
      </c>
      <c r="F25" s="38"/>
      <c r="G25" s="38">
        <v>22</v>
      </c>
      <c r="H25" s="41"/>
      <c r="I25" s="40"/>
      <c r="J25" s="23">
        <f t="shared" si="0"/>
        <v>0</v>
      </c>
      <c r="K25" s="24">
        <v>17697</v>
      </c>
      <c r="L25" s="24">
        <f t="shared" si="1"/>
        <v>0</v>
      </c>
      <c r="M25" s="24">
        <f t="shared" si="2"/>
        <v>1</v>
      </c>
      <c r="N25" s="24">
        <f t="shared" si="3"/>
        <v>18</v>
      </c>
      <c r="O25" s="25">
        <v>10</v>
      </c>
      <c r="P25" s="25">
        <v>3</v>
      </c>
      <c r="Q25" s="25">
        <v>5</v>
      </c>
      <c r="R25" s="24">
        <v>18</v>
      </c>
      <c r="S25" s="24">
        <f t="shared" si="4"/>
        <v>0</v>
      </c>
      <c r="T25" s="24">
        <f t="shared" si="5"/>
        <v>0</v>
      </c>
      <c r="U25" s="24">
        <f t="shared" si="6"/>
        <v>0</v>
      </c>
      <c r="V25" s="26">
        <f t="shared" si="7"/>
        <v>0</v>
      </c>
      <c r="W25" s="24">
        <f t="shared" si="8"/>
        <v>0</v>
      </c>
      <c r="X25" s="24">
        <f t="shared" si="9"/>
        <v>0</v>
      </c>
      <c r="Y25" s="24">
        <f t="shared" si="10"/>
        <v>0</v>
      </c>
      <c r="Z25" s="25">
        <v>5</v>
      </c>
      <c r="AA25" s="27">
        <f t="shared" si="11"/>
        <v>1966.3333333333333</v>
      </c>
      <c r="AB25" s="28"/>
      <c r="AC25" s="27">
        <f t="shared" si="12"/>
        <v>0</v>
      </c>
      <c r="AD25" s="28">
        <v>1.5</v>
      </c>
      <c r="AE25" s="27">
        <f t="shared" si="13"/>
        <v>737.375</v>
      </c>
      <c r="AF25" s="28"/>
      <c r="AG25" s="27">
        <f t="shared" si="14"/>
        <v>0</v>
      </c>
      <c r="AH25" s="28">
        <v>1.5</v>
      </c>
      <c r="AI25" s="27">
        <f t="shared" si="15"/>
        <v>737.375</v>
      </c>
      <c r="AJ25" s="28"/>
      <c r="AK25" s="27">
        <f t="shared" si="16"/>
        <v>0</v>
      </c>
      <c r="AL25" s="28"/>
      <c r="AM25" s="27">
        <f t="shared" si="17"/>
        <v>0</v>
      </c>
      <c r="AN25" s="28"/>
      <c r="AO25" s="27">
        <f t="shared" si="18"/>
        <v>0</v>
      </c>
      <c r="AP25" s="28"/>
      <c r="AQ25" s="27">
        <f t="shared" si="19"/>
        <v>0</v>
      </c>
      <c r="AR25" s="28"/>
      <c r="AS25" s="27"/>
      <c r="AT25" s="25"/>
      <c r="AU25" s="24">
        <f t="shared" si="20"/>
        <v>0</v>
      </c>
      <c r="AV25" s="28"/>
      <c r="AW25" s="27">
        <f t="shared" si="21"/>
        <v>0</v>
      </c>
      <c r="AX25" s="28"/>
      <c r="AY25" s="27">
        <f t="shared" si="22"/>
        <v>0</v>
      </c>
      <c r="AZ25" s="25">
        <v>18</v>
      </c>
      <c r="BA25" s="27">
        <f t="shared" si="23"/>
        <v>0</v>
      </c>
      <c r="BB25" s="25"/>
      <c r="BC25" s="27">
        <f t="shared" si="24"/>
        <v>0</v>
      </c>
      <c r="BD25" s="25"/>
      <c r="BE25" s="25"/>
      <c r="BF25" s="24">
        <f t="shared" si="25"/>
        <v>3441.083333333333</v>
      </c>
      <c r="BG25" s="29">
        <f t="shared" si="26"/>
        <v>3441.083333333333</v>
      </c>
    </row>
    <row r="26" spans="1:59" ht="42.75" x14ac:dyDescent="0.25">
      <c r="A26" s="38">
        <v>12</v>
      </c>
      <c r="B26" s="39" t="s">
        <v>99</v>
      </c>
      <c r="C26" s="39" t="s">
        <v>143</v>
      </c>
      <c r="D26" s="39" t="s">
        <v>100</v>
      </c>
      <c r="E26" s="39" t="s">
        <v>101</v>
      </c>
      <c r="F26" s="38">
        <v>2</v>
      </c>
      <c r="G26" s="38">
        <v>19</v>
      </c>
      <c r="H26" s="41"/>
      <c r="I26" s="40"/>
      <c r="J26" s="23">
        <f t="shared" si="0"/>
        <v>0</v>
      </c>
      <c r="K26" s="24">
        <v>17697</v>
      </c>
      <c r="L26" s="24">
        <f t="shared" si="1"/>
        <v>0</v>
      </c>
      <c r="M26" s="24">
        <f t="shared" si="2"/>
        <v>0.5</v>
      </c>
      <c r="N26" s="24">
        <f t="shared" si="3"/>
        <v>9</v>
      </c>
      <c r="O26" s="25"/>
      <c r="P26" s="25">
        <v>7</v>
      </c>
      <c r="Q26" s="25">
        <v>2</v>
      </c>
      <c r="R26" s="24">
        <v>18</v>
      </c>
      <c r="S26" s="24">
        <f t="shared" si="4"/>
        <v>0</v>
      </c>
      <c r="T26" s="24">
        <f t="shared" si="5"/>
        <v>0</v>
      </c>
      <c r="U26" s="24">
        <f t="shared" si="6"/>
        <v>0</v>
      </c>
      <c r="V26" s="26">
        <f t="shared" si="7"/>
        <v>0</v>
      </c>
      <c r="W26" s="24">
        <f t="shared" si="8"/>
        <v>0</v>
      </c>
      <c r="X26" s="24">
        <f t="shared" si="9"/>
        <v>0</v>
      </c>
      <c r="Y26" s="24">
        <f t="shared" si="10"/>
        <v>0</v>
      </c>
      <c r="Z26" s="25"/>
      <c r="AA26" s="27">
        <f t="shared" si="11"/>
        <v>0</v>
      </c>
      <c r="AB26" s="28"/>
      <c r="AC26" s="27">
        <f t="shared" si="12"/>
        <v>0</v>
      </c>
      <c r="AD26" s="28"/>
      <c r="AE26" s="27">
        <f t="shared" si="13"/>
        <v>0</v>
      </c>
      <c r="AF26" s="28">
        <v>3.5</v>
      </c>
      <c r="AG26" s="27">
        <f t="shared" si="14"/>
        <v>1376.4333333333334</v>
      </c>
      <c r="AH26" s="28"/>
      <c r="AI26" s="27">
        <f t="shared" si="15"/>
        <v>0</v>
      </c>
      <c r="AJ26" s="28">
        <v>1.5</v>
      </c>
      <c r="AK26" s="27">
        <f t="shared" si="16"/>
        <v>589.9</v>
      </c>
      <c r="AL26" s="28"/>
      <c r="AM26" s="27">
        <f t="shared" si="17"/>
        <v>0</v>
      </c>
      <c r="AN26" s="28"/>
      <c r="AO26" s="27">
        <f t="shared" si="18"/>
        <v>0</v>
      </c>
      <c r="AP26" s="28"/>
      <c r="AQ26" s="27">
        <f t="shared" si="19"/>
        <v>0</v>
      </c>
      <c r="AR26" s="28"/>
      <c r="AS26" s="27"/>
      <c r="AT26" s="25"/>
      <c r="AU26" s="24">
        <f t="shared" si="20"/>
        <v>0</v>
      </c>
      <c r="AV26" s="28"/>
      <c r="AW26" s="27">
        <f t="shared" si="21"/>
        <v>0</v>
      </c>
      <c r="AX26" s="28"/>
      <c r="AY26" s="27">
        <f t="shared" si="22"/>
        <v>0</v>
      </c>
      <c r="AZ26" s="25"/>
      <c r="BA26" s="27">
        <f t="shared" si="23"/>
        <v>0</v>
      </c>
      <c r="BB26" s="25"/>
      <c r="BC26" s="27">
        <f t="shared" si="24"/>
        <v>0</v>
      </c>
      <c r="BD26" s="25"/>
      <c r="BE26" s="25"/>
      <c r="BF26" s="24">
        <f t="shared" si="25"/>
        <v>1966.3333333333335</v>
      </c>
      <c r="BG26" s="29">
        <f t="shared" si="26"/>
        <v>1966.3333333333335</v>
      </c>
    </row>
    <row r="27" spans="1:59" ht="28.5" x14ac:dyDescent="0.25">
      <c r="A27" s="38">
        <v>13</v>
      </c>
      <c r="B27" s="39" t="s">
        <v>102</v>
      </c>
      <c r="C27" s="39" t="s">
        <v>150</v>
      </c>
      <c r="D27" s="39" t="s">
        <v>103</v>
      </c>
      <c r="E27" s="39" t="s">
        <v>104</v>
      </c>
      <c r="F27" s="38"/>
      <c r="G27" s="38">
        <v>17</v>
      </c>
      <c r="H27" s="41"/>
      <c r="I27" s="40"/>
      <c r="J27" s="23">
        <f t="shared" si="0"/>
        <v>0</v>
      </c>
      <c r="K27" s="24">
        <v>17697</v>
      </c>
      <c r="L27" s="24">
        <f t="shared" si="1"/>
        <v>0</v>
      </c>
      <c r="M27" s="24">
        <f t="shared" si="2"/>
        <v>1.1666666666666667</v>
      </c>
      <c r="N27" s="24">
        <f t="shared" si="3"/>
        <v>21</v>
      </c>
      <c r="O27" s="25">
        <v>21</v>
      </c>
      <c r="P27" s="25"/>
      <c r="Q27" s="25"/>
      <c r="R27" s="24">
        <v>18</v>
      </c>
      <c r="S27" s="24">
        <f t="shared" si="4"/>
        <v>0</v>
      </c>
      <c r="T27" s="24">
        <f t="shared" si="5"/>
        <v>0</v>
      </c>
      <c r="U27" s="24">
        <f t="shared" si="6"/>
        <v>0</v>
      </c>
      <c r="V27" s="26">
        <f t="shared" si="7"/>
        <v>0</v>
      </c>
      <c r="W27" s="24">
        <f t="shared" si="8"/>
        <v>0</v>
      </c>
      <c r="X27" s="24">
        <f t="shared" si="9"/>
        <v>0</v>
      </c>
      <c r="Y27" s="24">
        <f t="shared" si="10"/>
        <v>0</v>
      </c>
      <c r="Z27" s="25"/>
      <c r="AA27" s="27">
        <f t="shared" si="11"/>
        <v>0</v>
      </c>
      <c r="AB27" s="28">
        <v>12</v>
      </c>
      <c r="AC27" s="27">
        <f t="shared" si="12"/>
        <v>5899</v>
      </c>
      <c r="AD27" s="28"/>
      <c r="AE27" s="27">
        <f t="shared" si="13"/>
        <v>0</v>
      </c>
      <c r="AF27" s="28"/>
      <c r="AG27" s="27">
        <f t="shared" si="14"/>
        <v>0</v>
      </c>
      <c r="AH27" s="28"/>
      <c r="AI27" s="27">
        <f t="shared" si="15"/>
        <v>0</v>
      </c>
      <c r="AJ27" s="28"/>
      <c r="AK27" s="27">
        <f t="shared" si="16"/>
        <v>0</v>
      </c>
      <c r="AL27" s="28">
        <v>1</v>
      </c>
      <c r="AM27" s="27">
        <f t="shared" si="17"/>
        <v>8848.5</v>
      </c>
      <c r="AN27" s="28"/>
      <c r="AO27" s="27">
        <f t="shared" si="18"/>
        <v>0</v>
      </c>
      <c r="AP27" s="28"/>
      <c r="AQ27" s="27">
        <f t="shared" si="19"/>
        <v>0</v>
      </c>
      <c r="AR27" s="28"/>
      <c r="AS27" s="27"/>
      <c r="AT27" s="25"/>
      <c r="AU27" s="24">
        <f t="shared" si="20"/>
        <v>0</v>
      </c>
      <c r="AV27" s="28"/>
      <c r="AW27" s="27">
        <f t="shared" si="21"/>
        <v>0</v>
      </c>
      <c r="AX27" s="28"/>
      <c r="AY27" s="27">
        <f t="shared" si="22"/>
        <v>0</v>
      </c>
      <c r="AZ27" s="25"/>
      <c r="BA27" s="27">
        <f t="shared" si="23"/>
        <v>0</v>
      </c>
      <c r="BB27" s="25">
        <v>21</v>
      </c>
      <c r="BC27" s="27">
        <f t="shared" si="24"/>
        <v>0</v>
      </c>
      <c r="BD27" s="25"/>
      <c r="BE27" s="25"/>
      <c r="BF27" s="24">
        <f t="shared" si="25"/>
        <v>14747.5</v>
      </c>
      <c r="BG27" s="29">
        <f t="shared" si="26"/>
        <v>14747.5</v>
      </c>
    </row>
    <row r="28" spans="1:59" ht="42.75" x14ac:dyDescent="0.25">
      <c r="A28" s="38">
        <v>14</v>
      </c>
      <c r="B28" s="39" t="s">
        <v>107</v>
      </c>
      <c r="C28" s="39" t="s">
        <v>148</v>
      </c>
      <c r="D28" s="39" t="s">
        <v>108</v>
      </c>
      <c r="E28" s="39" t="s">
        <v>109</v>
      </c>
      <c r="F28" s="38"/>
      <c r="G28" s="38">
        <v>2</v>
      </c>
      <c r="H28" s="41"/>
      <c r="I28" s="40"/>
      <c r="J28" s="23">
        <f t="shared" si="0"/>
        <v>0</v>
      </c>
      <c r="K28" s="24">
        <v>17697</v>
      </c>
      <c r="L28" s="24">
        <f t="shared" si="1"/>
        <v>0</v>
      </c>
      <c r="M28" s="24">
        <f t="shared" si="2"/>
        <v>0.44444444444444442</v>
      </c>
      <c r="N28" s="24">
        <f t="shared" si="3"/>
        <v>8</v>
      </c>
      <c r="O28" s="25">
        <v>1</v>
      </c>
      <c r="P28" s="25">
        <v>7</v>
      </c>
      <c r="Q28" s="25"/>
      <c r="R28" s="24">
        <v>18</v>
      </c>
      <c r="S28" s="24">
        <f t="shared" si="4"/>
        <v>0</v>
      </c>
      <c r="T28" s="24">
        <f t="shared" si="5"/>
        <v>0</v>
      </c>
      <c r="U28" s="24">
        <f t="shared" si="6"/>
        <v>0</v>
      </c>
      <c r="V28" s="26">
        <f t="shared" si="7"/>
        <v>0</v>
      </c>
      <c r="W28" s="24">
        <f t="shared" si="8"/>
        <v>0</v>
      </c>
      <c r="X28" s="24">
        <f t="shared" si="9"/>
        <v>0</v>
      </c>
      <c r="Y28" s="24">
        <f t="shared" si="10"/>
        <v>0</v>
      </c>
      <c r="Z28" s="25"/>
      <c r="AA28" s="27">
        <f t="shared" si="11"/>
        <v>0</v>
      </c>
      <c r="AB28" s="28"/>
      <c r="AC28" s="27">
        <f t="shared" si="12"/>
        <v>0</v>
      </c>
      <c r="AD28" s="28"/>
      <c r="AE28" s="27">
        <f t="shared" si="13"/>
        <v>0</v>
      </c>
      <c r="AF28" s="28"/>
      <c r="AG28" s="27">
        <f t="shared" si="14"/>
        <v>0</v>
      </c>
      <c r="AH28" s="28"/>
      <c r="AI28" s="27">
        <f t="shared" si="15"/>
        <v>0</v>
      </c>
      <c r="AJ28" s="28"/>
      <c r="AK28" s="27">
        <f t="shared" si="16"/>
        <v>0</v>
      </c>
      <c r="AL28" s="28"/>
      <c r="AM28" s="27">
        <f t="shared" si="17"/>
        <v>0</v>
      </c>
      <c r="AN28" s="28">
        <v>1</v>
      </c>
      <c r="AO28" s="27">
        <f t="shared" si="18"/>
        <v>10618.2</v>
      </c>
      <c r="AP28" s="28"/>
      <c r="AQ28" s="27">
        <f t="shared" si="19"/>
        <v>0</v>
      </c>
      <c r="AR28" s="28"/>
      <c r="AS28" s="27"/>
      <c r="AT28" s="25"/>
      <c r="AU28" s="24">
        <f t="shared" si="20"/>
        <v>0</v>
      </c>
      <c r="AV28" s="28"/>
      <c r="AW28" s="27">
        <f t="shared" si="21"/>
        <v>0</v>
      </c>
      <c r="AX28" s="28"/>
      <c r="AY28" s="27">
        <f t="shared" si="22"/>
        <v>0</v>
      </c>
      <c r="AZ28" s="25"/>
      <c r="BA28" s="27">
        <f t="shared" si="23"/>
        <v>0</v>
      </c>
      <c r="BB28" s="25"/>
      <c r="BC28" s="27">
        <f t="shared" si="24"/>
        <v>0</v>
      </c>
      <c r="BD28" s="25"/>
      <c r="BE28" s="25"/>
      <c r="BF28" s="24">
        <f t="shared" si="25"/>
        <v>10618.2</v>
      </c>
      <c r="BG28" s="29">
        <f t="shared" si="26"/>
        <v>10618.2</v>
      </c>
    </row>
    <row r="29" spans="1:59" ht="28.5" x14ac:dyDescent="0.25">
      <c r="A29" s="38">
        <v>15</v>
      </c>
      <c r="B29" s="39" t="s">
        <v>110</v>
      </c>
      <c r="C29" s="39" t="s">
        <v>151</v>
      </c>
      <c r="D29" s="39" t="s">
        <v>111</v>
      </c>
      <c r="E29" s="39" t="s">
        <v>112</v>
      </c>
      <c r="F29" s="38">
        <v>2</v>
      </c>
      <c r="G29" s="38">
        <v>4</v>
      </c>
      <c r="H29" s="41"/>
      <c r="I29" s="40"/>
      <c r="J29" s="23">
        <f t="shared" si="0"/>
        <v>0</v>
      </c>
      <c r="K29" s="24">
        <v>17697</v>
      </c>
      <c r="L29" s="24">
        <f t="shared" si="1"/>
        <v>0</v>
      </c>
      <c r="M29" s="24">
        <f t="shared" si="2"/>
        <v>0.1111111111111111</v>
      </c>
      <c r="N29" s="24">
        <f t="shared" si="3"/>
        <v>2</v>
      </c>
      <c r="O29" s="25"/>
      <c r="P29" s="25"/>
      <c r="Q29" s="25">
        <v>2</v>
      </c>
      <c r="R29" s="24">
        <v>18</v>
      </c>
      <c r="S29" s="24">
        <f t="shared" si="4"/>
        <v>0</v>
      </c>
      <c r="T29" s="24">
        <f t="shared" si="5"/>
        <v>0</v>
      </c>
      <c r="U29" s="24">
        <f t="shared" si="6"/>
        <v>0</v>
      </c>
      <c r="V29" s="26">
        <f t="shared" si="7"/>
        <v>0</v>
      </c>
      <c r="W29" s="24">
        <f t="shared" si="8"/>
        <v>0</v>
      </c>
      <c r="X29" s="24">
        <f t="shared" si="9"/>
        <v>0</v>
      </c>
      <c r="Y29" s="24">
        <f t="shared" si="10"/>
        <v>0</v>
      </c>
      <c r="Z29" s="25"/>
      <c r="AA29" s="27">
        <f t="shared" si="11"/>
        <v>0</v>
      </c>
      <c r="AB29" s="28"/>
      <c r="AC29" s="27">
        <f t="shared" si="12"/>
        <v>0</v>
      </c>
      <c r="AD29" s="28"/>
      <c r="AE29" s="27">
        <f t="shared" si="13"/>
        <v>0</v>
      </c>
      <c r="AF29" s="28"/>
      <c r="AG29" s="27">
        <f t="shared" si="14"/>
        <v>0</v>
      </c>
      <c r="AH29" s="28"/>
      <c r="AI29" s="27">
        <f t="shared" si="15"/>
        <v>0</v>
      </c>
      <c r="AJ29" s="28"/>
      <c r="AK29" s="27">
        <f t="shared" si="16"/>
        <v>0</v>
      </c>
      <c r="AL29" s="28"/>
      <c r="AM29" s="27">
        <f t="shared" si="17"/>
        <v>0</v>
      </c>
      <c r="AN29" s="28"/>
      <c r="AO29" s="27">
        <f t="shared" si="18"/>
        <v>0</v>
      </c>
      <c r="AP29" s="28"/>
      <c r="AQ29" s="27">
        <f t="shared" si="19"/>
        <v>0</v>
      </c>
      <c r="AR29" s="28"/>
      <c r="AS29" s="27"/>
      <c r="AT29" s="25"/>
      <c r="AU29" s="24">
        <f t="shared" si="20"/>
        <v>0</v>
      </c>
      <c r="AV29" s="28"/>
      <c r="AW29" s="27">
        <f t="shared" si="21"/>
        <v>0</v>
      </c>
      <c r="AX29" s="28"/>
      <c r="AY29" s="27">
        <f t="shared" si="22"/>
        <v>0</v>
      </c>
      <c r="AZ29" s="25"/>
      <c r="BA29" s="27">
        <f t="shared" si="23"/>
        <v>0</v>
      </c>
      <c r="BB29" s="25"/>
      <c r="BC29" s="27">
        <f t="shared" si="24"/>
        <v>0</v>
      </c>
      <c r="BD29" s="25"/>
      <c r="BE29" s="25"/>
      <c r="BF29" s="24">
        <f t="shared" si="25"/>
        <v>0</v>
      </c>
      <c r="BG29" s="29">
        <f t="shared" si="26"/>
        <v>0</v>
      </c>
    </row>
    <row r="30" spans="1:59" ht="42.75" x14ac:dyDescent="0.25">
      <c r="A30" s="38">
        <v>16</v>
      </c>
      <c r="B30" s="39" t="s">
        <v>113</v>
      </c>
      <c r="C30" s="39" t="s">
        <v>152</v>
      </c>
      <c r="D30" s="39" t="s">
        <v>114</v>
      </c>
      <c r="E30" s="39" t="s">
        <v>115</v>
      </c>
      <c r="F30" s="38"/>
      <c r="G30" s="38">
        <v>3</v>
      </c>
      <c r="H30" s="41"/>
      <c r="I30" s="40"/>
      <c r="J30" s="23">
        <f t="shared" si="0"/>
        <v>0</v>
      </c>
      <c r="K30" s="24">
        <v>17697</v>
      </c>
      <c r="L30" s="24">
        <f t="shared" si="1"/>
        <v>0</v>
      </c>
      <c r="M30" s="24">
        <f t="shared" si="2"/>
        <v>1.6111111111111112</v>
      </c>
      <c r="N30" s="24">
        <f t="shared" si="3"/>
        <v>29</v>
      </c>
      <c r="O30" s="25">
        <v>8</v>
      </c>
      <c r="P30" s="25">
        <v>15</v>
      </c>
      <c r="Q30" s="25">
        <v>6</v>
      </c>
      <c r="R30" s="24">
        <v>18</v>
      </c>
      <c r="S30" s="24">
        <f t="shared" si="4"/>
        <v>0</v>
      </c>
      <c r="T30" s="24">
        <f t="shared" si="5"/>
        <v>0</v>
      </c>
      <c r="U30" s="24">
        <f t="shared" si="6"/>
        <v>0</v>
      </c>
      <c r="V30" s="26">
        <f t="shared" si="7"/>
        <v>0</v>
      </c>
      <c r="W30" s="24">
        <f t="shared" si="8"/>
        <v>0</v>
      </c>
      <c r="X30" s="24">
        <f t="shared" si="9"/>
        <v>0</v>
      </c>
      <c r="Y30" s="24">
        <f t="shared" si="10"/>
        <v>0</v>
      </c>
      <c r="Z30" s="25">
        <v>4</v>
      </c>
      <c r="AA30" s="27">
        <f t="shared" si="11"/>
        <v>1573.0666666666666</v>
      </c>
      <c r="AB30" s="28"/>
      <c r="AC30" s="27">
        <f t="shared" si="12"/>
        <v>0</v>
      </c>
      <c r="AD30" s="28"/>
      <c r="AE30" s="27">
        <f t="shared" si="13"/>
        <v>0</v>
      </c>
      <c r="AF30" s="28">
        <v>6</v>
      </c>
      <c r="AG30" s="27">
        <f t="shared" si="14"/>
        <v>2359.6</v>
      </c>
      <c r="AH30" s="28"/>
      <c r="AI30" s="27">
        <f t="shared" si="15"/>
        <v>0</v>
      </c>
      <c r="AJ30" s="28">
        <v>2</v>
      </c>
      <c r="AK30" s="27">
        <f t="shared" si="16"/>
        <v>786.5333333333333</v>
      </c>
      <c r="AL30" s="28"/>
      <c r="AM30" s="27">
        <f t="shared" si="17"/>
        <v>0</v>
      </c>
      <c r="AN30" s="28">
        <v>1</v>
      </c>
      <c r="AO30" s="27">
        <f t="shared" si="18"/>
        <v>10618.2</v>
      </c>
      <c r="AP30" s="28"/>
      <c r="AQ30" s="27">
        <f t="shared" si="19"/>
        <v>0</v>
      </c>
      <c r="AR30" s="28"/>
      <c r="AS30" s="27"/>
      <c r="AT30" s="25"/>
      <c r="AU30" s="24">
        <f t="shared" si="20"/>
        <v>0</v>
      </c>
      <c r="AV30" s="28"/>
      <c r="AW30" s="27">
        <f t="shared" si="21"/>
        <v>0</v>
      </c>
      <c r="AX30" s="28"/>
      <c r="AY30" s="27">
        <f t="shared" si="22"/>
        <v>0</v>
      </c>
      <c r="AZ30" s="25"/>
      <c r="BA30" s="27">
        <f t="shared" si="23"/>
        <v>0</v>
      </c>
      <c r="BB30" s="25"/>
      <c r="BC30" s="27">
        <f t="shared" si="24"/>
        <v>0</v>
      </c>
      <c r="BD30" s="25"/>
      <c r="BE30" s="25"/>
      <c r="BF30" s="24">
        <f t="shared" si="25"/>
        <v>15337.400000000001</v>
      </c>
      <c r="BG30" s="29">
        <f t="shared" si="26"/>
        <v>15337.400000000001</v>
      </c>
    </row>
    <row r="31" spans="1:59" ht="57" x14ac:dyDescent="0.25">
      <c r="A31" s="38">
        <v>17</v>
      </c>
      <c r="B31" s="39" t="s">
        <v>116</v>
      </c>
      <c r="C31" s="39" t="s">
        <v>153</v>
      </c>
      <c r="D31" s="39" t="s">
        <v>117</v>
      </c>
      <c r="E31" s="39" t="s">
        <v>118</v>
      </c>
      <c r="F31" s="38">
        <v>1</v>
      </c>
      <c r="G31" s="38">
        <v>36</v>
      </c>
      <c r="H31" s="41"/>
      <c r="I31" s="40"/>
      <c r="J31" s="23">
        <f t="shared" si="0"/>
        <v>0</v>
      </c>
      <c r="K31" s="24">
        <v>17697</v>
      </c>
      <c r="L31" s="24">
        <f t="shared" si="1"/>
        <v>0</v>
      </c>
      <c r="M31" s="24">
        <f t="shared" si="2"/>
        <v>1.0555555555555556</v>
      </c>
      <c r="N31" s="24">
        <f t="shared" si="3"/>
        <v>19</v>
      </c>
      <c r="O31" s="25">
        <v>4</v>
      </c>
      <c r="P31" s="25">
        <v>12</v>
      </c>
      <c r="Q31" s="25">
        <v>3</v>
      </c>
      <c r="R31" s="24">
        <v>18</v>
      </c>
      <c r="S31" s="24">
        <f t="shared" si="4"/>
        <v>0</v>
      </c>
      <c r="T31" s="24">
        <f t="shared" si="5"/>
        <v>0</v>
      </c>
      <c r="U31" s="24">
        <f t="shared" si="6"/>
        <v>0</v>
      </c>
      <c r="V31" s="26">
        <f t="shared" si="7"/>
        <v>0</v>
      </c>
      <c r="W31" s="24">
        <f t="shared" si="8"/>
        <v>0</v>
      </c>
      <c r="X31" s="24">
        <f t="shared" si="9"/>
        <v>0</v>
      </c>
      <c r="Y31" s="24">
        <f t="shared" si="10"/>
        <v>0</v>
      </c>
      <c r="Z31" s="25">
        <v>2.5</v>
      </c>
      <c r="AA31" s="27">
        <f t="shared" si="11"/>
        <v>983.16666666666663</v>
      </c>
      <c r="AB31" s="28"/>
      <c r="AC31" s="27">
        <f t="shared" si="12"/>
        <v>0</v>
      </c>
      <c r="AD31" s="28"/>
      <c r="AE31" s="27">
        <f t="shared" si="13"/>
        <v>0</v>
      </c>
      <c r="AF31" s="28">
        <v>5</v>
      </c>
      <c r="AG31" s="27">
        <f t="shared" si="14"/>
        <v>1966.3333333333333</v>
      </c>
      <c r="AH31" s="28"/>
      <c r="AI31" s="27">
        <f t="shared" si="15"/>
        <v>0</v>
      </c>
      <c r="AJ31" s="28">
        <v>1</v>
      </c>
      <c r="AK31" s="27">
        <f t="shared" si="16"/>
        <v>393.26666666666665</v>
      </c>
      <c r="AL31" s="28"/>
      <c r="AM31" s="27">
        <f t="shared" si="17"/>
        <v>0</v>
      </c>
      <c r="AN31" s="28">
        <v>1</v>
      </c>
      <c r="AO31" s="27">
        <f t="shared" si="18"/>
        <v>10618.2</v>
      </c>
      <c r="AP31" s="28"/>
      <c r="AQ31" s="27">
        <f t="shared" si="19"/>
        <v>0</v>
      </c>
      <c r="AR31" s="28"/>
      <c r="AS31" s="27"/>
      <c r="AT31" s="25"/>
      <c r="AU31" s="24">
        <f t="shared" si="20"/>
        <v>0</v>
      </c>
      <c r="AV31" s="28"/>
      <c r="AW31" s="27">
        <f t="shared" si="21"/>
        <v>0</v>
      </c>
      <c r="AX31" s="28"/>
      <c r="AY31" s="27">
        <f t="shared" si="22"/>
        <v>0</v>
      </c>
      <c r="AZ31" s="25"/>
      <c r="BA31" s="27">
        <f t="shared" si="23"/>
        <v>0</v>
      </c>
      <c r="BB31" s="25"/>
      <c r="BC31" s="27">
        <f t="shared" si="24"/>
        <v>0</v>
      </c>
      <c r="BD31" s="25"/>
      <c r="BE31" s="25"/>
      <c r="BF31" s="24">
        <f t="shared" si="25"/>
        <v>13960.966666666667</v>
      </c>
      <c r="BG31" s="29">
        <f t="shared" si="26"/>
        <v>13960.966666666667</v>
      </c>
    </row>
    <row r="32" spans="1:59" ht="57" x14ac:dyDescent="0.25">
      <c r="A32" s="38">
        <v>18</v>
      </c>
      <c r="B32" s="39" t="s">
        <v>119</v>
      </c>
      <c r="C32" s="39" t="s">
        <v>154</v>
      </c>
      <c r="D32" s="39" t="s">
        <v>120</v>
      </c>
      <c r="E32" s="39" t="s">
        <v>121</v>
      </c>
      <c r="F32" s="38"/>
      <c r="G32" s="38">
        <v>13</v>
      </c>
      <c r="H32" s="41"/>
      <c r="I32" s="40"/>
      <c r="J32" s="23">
        <f t="shared" si="0"/>
        <v>0</v>
      </c>
      <c r="K32" s="24">
        <v>17697</v>
      </c>
      <c r="L32" s="24">
        <f t="shared" si="1"/>
        <v>0</v>
      </c>
      <c r="M32" s="24">
        <f t="shared" si="2"/>
        <v>0.5</v>
      </c>
      <c r="N32" s="24">
        <f t="shared" si="3"/>
        <v>9</v>
      </c>
      <c r="O32" s="25"/>
      <c r="P32" s="25">
        <v>1</v>
      </c>
      <c r="Q32" s="25">
        <v>8</v>
      </c>
      <c r="R32" s="24">
        <v>18</v>
      </c>
      <c r="S32" s="24">
        <f t="shared" si="4"/>
        <v>0</v>
      </c>
      <c r="T32" s="24">
        <f t="shared" si="5"/>
        <v>0</v>
      </c>
      <c r="U32" s="24">
        <f t="shared" si="6"/>
        <v>0</v>
      </c>
      <c r="V32" s="26">
        <f t="shared" si="7"/>
        <v>0</v>
      </c>
      <c r="W32" s="24">
        <f t="shared" si="8"/>
        <v>0</v>
      </c>
      <c r="X32" s="24">
        <f t="shared" si="9"/>
        <v>0</v>
      </c>
      <c r="Y32" s="24">
        <f t="shared" si="10"/>
        <v>0</v>
      </c>
      <c r="Z32" s="25"/>
      <c r="AA32" s="27">
        <f t="shared" si="11"/>
        <v>0</v>
      </c>
      <c r="AB32" s="28"/>
      <c r="AC32" s="27">
        <f t="shared" si="12"/>
        <v>0</v>
      </c>
      <c r="AD32" s="28"/>
      <c r="AE32" s="27">
        <f t="shared" si="13"/>
        <v>0</v>
      </c>
      <c r="AF32" s="28"/>
      <c r="AG32" s="27">
        <f t="shared" si="14"/>
        <v>0</v>
      </c>
      <c r="AH32" s="28"/>
      <c r="AI32" s="27">
        <f t="shared" si="15"/>
        <v>0</v>
      </c>
      <c r="AJ32" s="28"/>
      <c r="AK32" s="27">
        <f t="shared" si="16"/>
        <v>0</v>
      </c>
      <c r="AL32" s="28"/>
      <c r="AM32" s="27">
        <f t="shared" si="17"/>
        <v>0</v>
      </c>
      <c r="AN32" s="28"/>
      <c r="AO32" s="27">
        <f t="shared" si="18"/>
        <v>0</v>
      </c>
      <c r="AP32" s="28"/>
      <c r="AQ32" s="27">
        <f t="shared" si="19"/>
        <v>0</v>
      </c>
      <c r="AR32" s="28"/>
      <c r="AS32" s="27"/>
      <c r="AT32" s="25"/>
      <c r="AU32" s="24">
        <f t="shared" si="20"/>
        <v>0</v>
      </c>
      <c r="AV32" s="28"/>
      <c r="AW32" s="27">
        <f t="shared" si="21"/>
        <v>0</v>
      </c>
      <c r="AX32" s="28"/>
      <c r="AY32" s="27">
        <f t="shared" si="22"/>
        <v>0</v>
      </c>
      <c r="AZ32" s="25"/>
      <c r="BA32" s="27">
        <f t="shared" si="23"/>
        <v>0</v>
      </c>
      <c r="BB32" s="25"/>
      <c r="BC32" s="27">
        <f t="shared" si="24"/>
        <v>0</v>
      </c>
      <c r="BD32" s="25"/>
      <c r="BE32" s="25"/>
      <c r="BF32" s="24">
        <f t="shared" si="25"/>
        <v>0</v>
      </c>
      <c r="BG32" s="29">
        <f t="shared" si="26"/>
        <v>0</v>
      </c>
    </row>
    <row r="33" spans="1:59" ht="57" x14ac:dyDescent="0.25">
      <c r="A33" s="38">
        <v>19</v>
      </c>
      <c r="B33" s="39" t="s">
        <v>122</v>
      </c>
      <c r="C33" s="39" t="s">
        <v>155</v>
      </c>
      <c r="D33" s="39" t="s">
        <v>124</v>
      </c>
      <c r="E33" s="39" t="s">
        <v>123</v>
      </c>
      <c r="F33" s="38"/>
      <c r="G33" s="38">
        <v>12</v>
      </c>
      <c r="H33" s="41"/>
      <c r="I33" s="40"/>
      <c r="J33" s="23">
        <f t="shared" si="0"/>
        <v>0</v>
      </c>
      <c r="K33" s="24">
        <v>17697</v>
      </c>
      <c r="L33" s="24">
        <f t="shared" si="1"/>
        <v>0</v>
      </c>
      <c r="M33" s="24">
        <f t="shared" si="2"/>
        <v>1.3888888888888888</v>
      </c>
      <c r="N33" s="24">
        <f t="shared" si="3"/>
        <v>25</v>
      </c>
      <c r="O33" s="25"/>
      <c r="P33" s="25">
        <v>15</v>
      </c>
      <c r="Q33" s="25">
        <v>10</v>
      </c>
      <c r="R33" s="24">
        <v>18</v>
      </c>
      <c r="S33" s="24">
        <f t="shared" si="4"/>
        <v>0</v>
      </c>
      <c r="T33" s="24">
        <f t="shared" si="5"/>
        <v>0</v>
      </c>
      <c r="U33" s="24">
        <f t="shared" si="6"/>
        <v>0</v>
      </c>
      <c r="V33" s="26">
        <f t="shared" si="7"/>
        <v>0</v>
      </c>
      <c r="W33" s="24">
        <f t="shared" si="8"/>
        <v>0</v>
      </c>
      <c r="X33" s="24">
        <f t="shared" si="9"/>
        <v>0</v>
      </c>
      <c r="Y33" s="24">
        <f t="shared" si="10"/>
        <v>0</v>
      </c>
      <c r="Z33" s="25"/>
      <c r="AA33" s="27">
        <f t="shared" si="11"/>
        <v>0</v>
      </c>
      <c r="AB33" s="28"/>
      <c r="AC33" s="27">
        <f t="shared" si="12"/>
        <v>0</v>
      </c>
      <c r="AD33" s="28"/>
      <c r="AE33" s="27">
        <f t="shared" si="13"/>
        <v>0</v>
      </c>
      <c r="AF33" s="28"/>
      <c r="AG33" s="27">
        <f t="shared" si="14"/>
        <v>0</v>
      </c>
      <c r="AH33" s="28"/>
      <c r="AI33" s="27">
        <f t="shared" si="15"/>
        <v>0</v>
      </c>
      <c r="AJ33" s="28"/>
      <c r="AK33" s="27">
        <f t="shared" si="16"/>
        <v>0</v>
      </c>
      <c r="AL33" s="28"/>
      <c r="AM33" s="27">
        <f t="shared" si="17"/>
        <v>0</v>
      </c>
      <c r="AN33" s="28">
        <v>1</v>
      </c>
      <c r="AO33" s="27">
        <f t="shared" si="18"/>
        <v>10618.2</v>
      </c>
      <c r="AP33" s="28"/>
      <c r="AQ33" s="27">
        <f t="shared" si="19"/>
        <v>0</v>
      </c>
      <c r="AR33" s="28"/>
      <c r="AS33" s="27"/>
      <c r="AT33" s="25"/>
      <c r="AU33" s="24">
        <f t="shared" si="20"/>
        <v>0</v>
      </c>
      <c r="AV33" s="28"/>
      <c r="AW33" s="27">
        <f t="shared" si="21"/>
        <v>0</v>
      </c>
      <c r="AX33" s="28"/>
      <c r="AY33" s="27">
        <f t="shared" si="22"/>
        <v>0</v>
      </c>
      <c r="AZ33" s="25"/>
      <c r="BA33" s="27">
        <f t="shared" si="23"/>
        <v>0</v>
      </c>
      <c r="BB33" s="25"/>
      <c r="BC33" s="27">
        <f t="shared" si="24"/>
        <v>0</v>
      </c>
      <c r="BD33" s="25"/>
      <c r="BE33" s="25"/>
      <c r="BF33" s="24">
        <f t="shared" si="25"/>
        <v>10618.2</v>
      </c>
      <c r="BG33" s="29">
        <f t="shared" si="26"/>
        <v>10618.2</v>
      </c>
    </row>
    <row r="34" spans="1:59" ht="42.75" x14ac:dyDescent="0.25">
      <c r="A34" s="38">
        <v>20</v>
      </c>
      <c r="B34" s="39" t="s">
        <v>125</v>
      </c>
      <c r="C34" s="39" t="s">
        <v>156</v>
      </c>
      <c r="D34" s="39" t="s">
        <v>127</v>
      </c>
      <c r="E34" s="39" t="s">
        <v>126</v>
      </c>
      <c r="F34" s="38">
        <v>2</v>
      </c>
      <c r="G34" s="38">
        <v>35</v>
      </c>
      <c r="H34" s="41"/>
      <c r="I34" s="40"/>
      <c r="J34" s="23">
        <f t="shared" si="0"/>
        <v>0</v>
      </c>
      <c r="K34" s="24">
        <v>17697</v>
      </c>
      <c r="L34" s="24">
        <f t="shared" si="1"/>
        <v>0</v>
      </c>
      <c r="M34" s="24">
        <f t="shared" si="2"/>
        <v>0</v>
      </c>
      <c r="N34" s="24">
        <f t="shared" si="3"/>
        <v>0</v>
      </c>
      <c r="O34" s="25"/>
      <c r="P34" s="25"/>
      <c r="Q34" s="25"/>
      <c r="R34" s="24">
        <v>18</v>
      </c>
      <c r="S34" s="24">
        <f t="shared" si="4"/>
        <v>0</v>
      </c>
      <c r="T34" s="24">
        <f t="shared" si="5"/>
        <v>0</v>
      </c>
      <c r="U34" s="24">
        <f t="shared" si="6"/>
        <v>0</v>
      </c>
      <c r="V34" s="26">
        <f t="shared" si="7"/>
        <v>0</v>
      </c>
      <c r="W34" s="24">
        <f t="shared" si="8"/>
        <v>0</v>
      </c>
      <c r="X34" s="24">
        <f t="shared" si="9"/>
        <v>0</v>
      </c>
      <c r="Y34" s="24">
        <f t="shared" si="10"/>
        <v>0</v>
      </c>
      <c r="Z34" s="25"/>
      <c r="AA34" s="27">
        <f t="shared" si="11"/>
        <v>0</v>
      </c>
      <c r="AB34" s="28"/>
      <c r="AC34" s="27">
        <f t="shared" si="12"/>
        <v>0</v>
      </c>
      <c r="AD34" s="28"/>
      <c r="AE34" s="27">
        <f t="shared" si="13"/>
        <v>0</v>
      </c>
      <c r="AF34" s="28"/>
      <c r="AG34" s="27">
        <f t="shared" si="14"/>
        <v>0</v>
      </c>
      <c r="AH34" s="28"/>
      <c r="AI34" s="27">
        <f t="shared" si="15"/>
        <v>0</v>
      </c>
      <c r="AJ34" s="28"/>
      <c r="AK34" s="27">
        <f t="shared" si="16"/>
        <v>0</v>
      </c>
      <c r="AL34" s="28"/>
      <c r="AM34" s="27">
        <f t="shared" si="17"/>
        <v>0</v>
      </c>
      <c r="AN34" s="28"/>
      <c r="AO34" s="27">
        <f t="shared" si="18"/>
        <v>0</v>
      </c>
      <c r="AP34" s="28"/>
      <c r="AQ34" s="27">
        <f t="shared" si="19"/>
        <v>0</v>
      </c>
      <c r="AR34" s="28"/>
      <c r="AS34" s="27"/>
      <c r="AT34" s="25"/>
      <c r="AU34" s="24">
        <f t="shared" si="20"/>
        <v>0</v>
      </c>
      <c r="AV34" s="28"/>
      <c r="AW34" s="27">
        <f t="shared" si="21"/>
        <v>0</v>
      </c>
      <c r="AX34" s="28"/>
      <c r="AY34" s="27">
        <f t="shared" si="22"/>
        <v>0</v>
      </c>
      <c r="AZ34" s="25"/>
      <c r="BA34" s="27">
        <f t="shared" si="23"/>
        <v>0</v>
      </c>
      <c r="BB34" s="25"/>
      <c r="BC34" s="27">
        <f t="shared" si="24"/>
        <v>0</v>
      </c>
      <c r="BD34" s="25"/>
      <c r="BE34" s="25"/>
      <c r="BF34" s="24">
        <f t="shared" si="25"/>
        <v>0</v>
      </c>
      <c r="BG34" s="29">
        <f t="shared" si="26"/>
        <v>0</v>
      </c>
    </row>
    <row r="35" spans="1:59" ht="42.75" x14ac:dyDescent="0.25">
      <c r="A35" s="38">
        <v>21</v>
      </c>
      <c r="B35" s="39" t="s">
        <v>128</v>
      </c>
      <c r="C35" s="39" t="s">
        <v>143</v>
      </c>
      <c r="D35" s="39" t="s">
        <v>129</v>
      </c>
      <c r="E35" s="39" t="s">
        <v>130</v>
      </c>
      <c r="F35" s="38"/>
      <c r="G35" s="38">
        <v>30</v>
      </c>
      <c r="H35" s="41"/>
      <c r="I35" s="40"/>
      <c r="J35" s="23">
        <f t="shared" si="0"/>
        <v>0</v>
      </c>
      <c r="K35" s="24">
        <v>17697</v>
      </c>
      <c r="L35" s="24">
        <f t="shared" si="1"/>
        <v>0</v>
      </c>
      <c r="M35" s="24">
        <f t="shared" si="2"/>
        <v>1.3888888888888888</v>
      </c>
      <c r="N35" s="24">
        <f t="shared" si="3"/>
        <v>25</v>
      </c>
      <c r="O35" s="25"/>
      <c r="P35" s="25">
        <v>19</v>
      </c>
      <c r="Q35" s="25">
        <v>6</v>
      </c>
      <c r="R35" s="24">
        <v>18</v>
      </c>
      <c r="S35" s="24">
        <f t="shared" si="4"/>
        <v>0</v>
      </c>
      <c r="T35" s="24">
        <f t="shared" si="5"/>
        <v>0</v>
      </c>
      <c r="U35" s="24">
        <f t="shared" si="6"/>
        <v>0</v>
      </c>
      <c r="V35" s="26">
        <f t="shared" si="7"/>
        <v>0</v>
      </c>
      <c r="W35" s="24">
        <f t="shared" si="8"/>
        <v>0</v>
      </c>
      <c r="X35" s="24">
        <f t="shared" si="9"/>
        <v>0</v>
      </c>
      <c r="Y35" s="24">
        <f t="shared" si="10"/>
        <v>0</v>
      </c>
      <c r="Z35" s="25"/>
      <c r="AA35" s="27">
        <f t="shared" si="11"/>
        <v>0</v>
      </c>
      <c r="AB35" s="28"/>
      <c r="AC35" s="27">
        <f t="shared" si="12"/>
        <v>0</v>
      </c>
      <c r="AD35" s="28"/>
      <c r="AE35" s="27">
        <f t="shared" si="13"/>
        <v>0</v>
      </c>
      <c r="AF35" s="28">
        <v>9.5</v>
      </c>
      <c r="AG35" s="27">
        <f t="shared" si="14"/>
        <v>3736.0333333333333</v>
      </c>
      <c r="AH35" s="28"/>
      <c r="AI35" s="27">
        <f t="shared" si="15"/>
        <v>0</v>
      </c>
      <c r="AJ35" s="28">
        <v>2.5</v>
      </c>
      <c r="AK35" s="27">
        <f t="shared" si="16"/>
        <v>983.16666666666663</v>
      </c>
      <c r="AL35" s="28"/>
      <c r="AM35" s="27">
        <v>0</v>
      </c>
      <c r="AN35" s="28">
        <v>1</v>
      </c>
      <c r="AO35" s="27">
        <f t="shared" si="18"/>
        <v>10618.2</v>
      </c>
      <c r="AP35" s="28"/>
      <c r="AQ35" s="27">
        <f t="shared" si="19"/>
        <v>0</v>
      </c>
      <c r="AR35" s="28"/>
      <c r="AS35" s="27"/>
      <c r="AT35" s="25"/>
      <c r="AU35" s="24">
        <f t="shared" si="20"/>
        <v>0</v>
      </c>
      <c r="AV35" s="28"/>
      <c r="AW35" s="27">
        <f t="shared" si="21"/>
        <v>0</v>
      </c>
      <c r="AX35" s="28"/>
      <c r="AY35" s="27">
        <f t="shared" si="22"/>
        <v>0</v>
      </c>
      <c r="AZ35" s="25"/>
      <c r="BA35" s="27">
        <f t="shared" si="23"/>
        <v>0</v>
      </c>
      <c r="BB35" s="25">
        <v>25</v>
      </c>
      <c r="BC35" s="27">
        <f t="shared" si="24"/>
        <v>0</v>
      </c>
      <c r="BD35" s="25"/>
      <c r="BE35" s="25"/>
      <c r="BF35" s="24">
        <f t="shared" si="25"/>
        <v>15337.400000000001</v>
      </c>
      <c r="BG35" s="29">
        <f t="shared" si="26"/>
        <v>15337.400000000001</v>
      </c>
    </row>
    <row r="36" spans="1:59" ht="42.75" x14ac:dyDescent="0.25">
      <c r="A36" s="38">
        <v>22</v>
      </c>
      <c r="B36" s="39" t="s">
        <v>131</v>
      </c>
      <c r="C36" s="39" t="s">
        <v>157</v>
      </c>
      <c r="D36" s="39" t="s">
        <v>132</v>
      </c>
      <c r="E36" s="39" t="s">
        <v>133</v>
      </c>
      <c r="F36" s="38"/>
      <c r="G36" s="38">
        <v>17</v>
      </c>
      <c r="H36" s="41"/>
      <c r="I36" s="40"/>
      <c r="J36" s="23">
        <f t="shared" si="0"/>
        <v>0</v>
      </c>
      <c r="K36" s="24">
        <v>17697</v>
      </c>
      <c r="L36" s="24">
        <f t="shared" si="1"/>
        <v>0</v>
      </c>
      <c r="M36" s="24">
        <f t="shared" si="2"/>
        <v>0</v>
      </c>
      <c r="N36" s="24">
        <f t="shared" si="3"/>
        <v>0</v>
      </c>
      <c r="O36" s="25"/>
      <c r="P36" s="25"/>
      <c r="Q36" s="25"/>
      <c r="R36" s="24">
        <v>18</v>
      </c>
      <c r="S36" s="24">
        <f t="shared" si="4"/>
        <v>0</v>
      </c>
      <c r="T36" s="24">
        <f t="shared" si="5"/>
        <v>0</v>
      </c>
      <c r="U36" s="24">
        <f t="shared" si="6"/>
        <v>0</v>
      </c>
      <c r="V36" s="26">
        <f t="shared" si="7"/>
        <v>0</v>
      </c>
      <c r="W36" s="24">
        <f t="shared" si="8"/>
        <v>0</v>
      </c>
      <c r="X36" s="24">
        <f t="shared" si="9"/>
        <v>0</v>
      </c>
      <c r="Y36" s="24">
        <f t="shared" si="10"/>
        <v>0</v>
      </c>
      <c r="Z36" s="25"/>
      <c r="AA36" s="27">
        <f t="shared" si="11"/>
        <v>0</v>
      </c>
      <c r="AB36" s="28"/>
      <c r="AC36" s="27">
        <f t="shared" si="12"/>
        <v>0</v>
      </c>
      <c r="AD36" s="28"/>
      <c r="AE36" s="27">
        <f t="shared" si="13"/>
        <v>0</v>
      </c>
      <c r="AF36" s="28"/>
      <c r="AG36" s="27">
        <f t="shared" si="14"/>
        <v>0</v>
      </c>
      <c r="AH36" s="28"/>
      <c r="AI36" s="27">
        <f t="shared" si="15"/>
        <v>0</v>
      </c>
      <c r="AJ36" s="28"/>
      <c r="AK36" s="27">
        <f t="shared" si="16"/>
        <v>0</v>
      </c>
      <c r="AL36" s="28"/>
      <c r="AM36" s="27">
        <f t="shared" si="17"/>
        <v>0</v>
      </c>
      <c r="AN36" s="28"/>
      <c r="AO36" s="27">
        <f t="shared" si="18"/>
        <v>0</v>
      </c>
      <c r="AP36" s="28"/>
      <c r="AQ36" s="27">
        <f t="shared" si="19"/>
        <v>0</v>
      </c>
      <c r="AR36" s="28"/>
      <c r="AS36" s="27"/>
      <c r="AT36" s="25"/>
      <c r="AU36" s="24">
        <f t="shared" si="20"/>
        <v>0</v>
      </c>
      <c r="AV36" s="28"/>
      <c r="AW36" s="27">
        <f t="shared" si="21"/>
        <v>0</v>
      </c>
      <c r="AX36" s="28"/>
      <c r="AY36" s="27">
        <f t="shared" si="22"/>
        <v>0</v>
      </c>
      <c r="AZ36" s="25"/>
      <c r="BA36" s="27">
        <f t="shared" si="23"/>
        <v>0</v>
      </c>
      <c r="BB36" s="25"/>
      <c r="BC36" s="27">
        <f t="shared" si="24"/>
        <v>0</v>
      </c>
      <c r="BD36" s="25"/>
      <c r="BE36" s="25"/>
      <c r="BF36" s="24">
        <f t="shared" si="25"/>
        <v>0</v>
      </c>
      <c r="BG36" s="29">
        <f t="shared" si="26"/>
        <v>0</v>
      </c>
    </row>
    <row r="37" spans="1:59" ht="57" x14ac:dyDescent="0.25">
      <c r="A37" s="38">
        <v>23</v>
      </c>
      <c r="B37" s="39" t="s">
        <v>134</v>
      </c>
      <c r="C37" s="39" t="s">
        <v>158</v>
      </c>
      <c r="D37" s="39" t="s">
        <v>135</v>
      </c>
      <c r="E37" s="39" t="s">
        <v>136</v>
      </c>
      <c r="F37" s="38"/>
      <c r="G37" s="38">
        <v>1</v>
      </c>
      <c r="H37" s="41"/>
      <c r="I37" s="40"/>
      <c r="J37" s="23">
        <f t="shared" si="0"/>
        <v>0</v>
      </c>
      <c r="K37" s="24">
        <v>17697</v>
      </c>
      <c r="L37" s="24">
        <f t="shared" si="1"/>
        <v>0</v>
      </c>
      <c r="M37" s="24">
        <f t="shared" si="2"/>
        <v>0</v>
      </c>
      <c r="N37" s="24">
        <f t="shared" si="3"/>
        <v>0</v>
      </c>
      <c r="O37" s="25"/>
      <c r="P37" s="25"/>
      <c r="Q37" s="25"/>
      <c r="R37" s="24">
        <v>18</v>
      </c>
      <c r="S37" s="24">
        <f t="shared" si="4"/>
        <v>0</v>
      </c>
      <c r="T37" s="24">
        <f t="shared" si="5"/>
        <v>0</v>
      </c>
      <c r="U37" s="24">
        <f t="shared" si="6"/>
        <v>0</v>
      </c>
      <c r="V37" s="26">
        <f t="shared" si="7"/>
        <v>0</v>
      </c>
      <c r="W37" s="24">
        <f t="shared" si="8"/>
        <v>0</v>
      </c>
      <c r="X37" s="24">
        <f t="shared" si="9"/>
        <v>0</v>
      </c>
      <c r="Y37" s="24">
        <f t="shared" si="10"/>
        <v>0</v>
      </c>
      <c r="Z37" s="25"/>
      <c r="AA37" s="27">
        <f t="shared" si="11"/>
        <v>0</v>
      </c>
      <c r="AB37" s="28"/>
      <c r="AC37" s="27">
        <f t="shared" si="12"/>
        <v>0</v>
      </c>
      <c r="AD37" s="28"/>
      <c r="AE37" s="27">
        <f t="shared" si="13"/>
        <v>0</v>
      </c>
      <c r="AF37" s="28"/>
      <c r="AG37" s="27">
        <f t="shared" si="14"/>
        <v>0</v>
      </c>
      <c r="AH37" s="28"/>
      <c r="AI37" s="27">
        <f t="shared" si="15"/>
        <v>0</v>
      </c>
      <c r="AJ37" s="28"/>
      <c r="AK37" s="27">
        <f t="shared" si="16"/>
        <v>0</v>
      </c>
      <c r="AL37" s="28"/>
      <c r="AM37" s="27">
        <f t="shared" si="17"/>
        <v>0</v>
      </c>
      <c r="AN37" s="28"/>
      <c r="AO37" s="27">
        <f t="shared" si="18"/>
        <v>0</v>
      </c>
      <c r="AP37" s="28"/>
      <c r="AQ37" s="27">
        <f t="shared" si="19"/>
        <v>0</v>
      </c>
      <c r="AR37" s="28"/>
      <c r="AS37" s="27"/>
      <c r="AT37" s="25"/>
      <c r="AU37" s="24">
        <f t="shared" si="20"/>
        <v>0</v>
      </c>
      <c r="AV37" s="28"/>
      <c r="AW37" s="27">
        <f t="shared" si="21"/>
        <v>0</v>
      </c>
      <c r="AX37" s="28"/>
      <c r="AY37" s="27">
        <f t="shared" si="22"/>
        <v>0</v>
      </c>
      <c r="AZ37" s="25"/>
      <c r="BA37" s="27">
        <f t="shared" si="23"/>
        <v>0</v>
      </c>
      <c r="BB37" s="25"/>
      <c r="BC37" s="27">
        <f t="shared" si="24"/>
        <v>0</v>
      </c>
      <c r="BD37" s="25"/>
      <c r="BE37" s="25"/>
      <c r="BF37" s="24">
        <f t="shared" si="25"/>
        <v>0</v>
      </c>
      <c r="BG37" s="29">
        <f t="shared" si="26"/>
        <v>0</v>
      </c>
    </row>
    <row r="38" spans="1:59" ht="15.75" x14ac:dyDescent="0.25">
      <c r="A38" s="38"/>
      <c r="B38" s="39"/>
      <c r="C38" s="39"/>
      <c r="D38" s="39"/>
      <c r="E38" s="39"/>
      <c r="F38" s="38"/>
      <c r="G38" s="38"/>
      <c r="H38" s="41"/>
      <c r="I38" s="40"/>
      <c r="J38" s="23">
        <f t="shared" si="0"/>
        <v>0</v>
      </c>
      <c r="K38" s="24">
        <v>17697</v>
      </c>
      <c r="L38" s="24">
        <f t="shared" si="1"/>
        <v>0</v>
      </c>
      <c r="M38" s="24">
        <f t="shared" si="2"/>
        <v>0</v>
      </c>
      <c r="N38" s="24">
        <f t="shared" si="3"/>
        <v>0</v>
      </c>
      <c r="O38" s="25"/>
      <c r="P38" s="25"/>
      <c r="Q38" s="25"/>
      <c r="R38" s="24">
        <v>18</v>
      </c>
      <c r="S38" s="24">
        <f t="shared" si="4"/>
        <v>0</v>
      </c>
      <c r="T38" s="24">
        <f t="shared" si="5"/>
        <v>0</v>
      </c>
      <c r="U38" s="24">
        <f t="shared" si="6"/>
        <v>0</v>
      </c>
      <c r="V38" s="26">
        <f t="shared" si="7"/>
        <v>0</v>
      </c>
      <c r="W38" s="24">
        <f t="shared" si="8"/>
        <v>0</v>
      </c>
      <c r="X38" s="24">
        <f t="shared" si="9"/>
        <v>0</v>
      </c>
      <c r="Y38" s="24">
        <f t="shared" si="10"/>
        <v>0</v>
      </c>
      <c r="Z38" s="25"/>
      <c r="AA38" s="27">
        <f t="shared" si="11"/>
        <v>0</v>
      </c>
      <c r="AB38" s="28"/>
      <c r="AC38" s="27">
        <f t="shared" si="12"/>
        <v>0</v>
      </c>
      <c r="AD38" s="28"/>
      <c r="AE38" s="27">
        <f t="shared" si="13"/>
        <v>0</v>
      </c>
      <c r="AF38" s="28"/>
      <c r="AG38" s="27">
        <f t="shared" si="14"/>
        <v>0</v>
      </c>
      <c r="AH38" s="28"/>
      <c r="AI38" s="27">
        <f t="shared" si="15"/>
        <v>0</v>
      </c>
      <c r="AJ38" s="28"/>
      <c r="AK38" s="27">
        <f t="shared" si="16"/>
        <v>0</v>
      </c>
      <c r="AL38" s="28"/>
      <c r="AM38" s="27">
        <f t="shared" si="17"/>
        <v>0</v>
      </c>
      <c r="AN38" s="28"/>
      <c r="AO38" s="27">
        <f t="shared" si="18"/>
        <v>0</v>
      </c>
      <c r="AP38" s="28"/>
      <c r="AQ38" s="27">
        <f t="shared" si="19"/>
        <v>0</v>
      </c>
      <c r="AR38" s="28"/>
      <c r="AS38" s="27"/>
      <c r="AT38" s="25"/>
      <c r="AU38" s="24">
        <f t="shared" si="20"/>
        <v>0</v>
      </c>
      <c r="AV38" s="28"/>
      <c r="AW38" s="27">
        <f t="shared" si="21"/>
        <v>0</v>
      </c>
      <c r="AX38" s="28"/>
      <c r="AY38" s="27">
        <f t="shared" si="22"/>
        <v>0</v>
      </c>
      <c r="AZ38" s="25"/>
      <c r="BA38" s="27">
        <f t="shared" si="23"/>
        <v>0</v>
      </c>
      <c r="BB38" s="25"/>
      <c r="BC38" s="27">
        <f t="shared" si="24"/>
        <v>0</v>
      </c>
      <c r="BD38" s="25"/>
      <c r="BE38" s="25"/>
      <c r="BF38" s="24">
        <f t="shared" si="25"/>
        <v>0</v>
      </c>
      <c r="BG38" s="29">
        <f t="shared" si="26"/>
        <v>0</v>
      </c>
    </row>
    <row r="39" spans="1:59" ht="15.75" x14ac:dyDescent="0.25">
      <c r="A39" s="38"/>
      <c r="B39" s="39"/>
      <c r="C39" s="39"/>
      <c r="D39" s="39"/>
      <c r="E39" s="39"/>
      <c r="F39" s="39"/>
      <c r="G39" s="38"/>
      <c r="H39" s="41"/>
      <c r="I39" s="40"/>
      <c r="J39" s="23">
        <f t="shared" si="0"/>
        <v>0</v>
      </c>
      <c r="K39" s="24">
        <v>17697</v>
      </c>
      <c r="L39" s="24">
        <f t="shared" si="1"/>
        <v>0</v>
      </c>
      <c r="M39" s="24">
        <f t="shared" si="2"/>
        <v>0</v>
      </c>
      <c r="N39" s="24">
        <f t="shared" si="3"/>
        <v>0</v>
      </c>
      <c r="O39" s="25"/>
      <c r="P39" s="25"/>
      <c r="Q39" s="25"/>
      <c r="R39" s="24">
        <v>18</v>
      </c>
      <c r="S39" s="24">
        <f t="shared" si="4"/>
        <v>0</v>
      </c>
      <c r="T39" s="24">
        <f t="shared" si="5"/>
        <v>0</v>
      </c>
      <c r="U39" s="24">
        <f t="shared" si="6"/>
        <v>0</v>
      </c>
      <c r="V39" s="26">
        <f t="shared" si="7"/>
        <v>0</v>
      </c>
      <c r="W39" s="24">
        <f t="shared" si="8"/>
        <v>0</v>
      </c>
      <c r="X39" s="24">
        <f t="shared" si="9"/>
        <v>0</v>
      </c>
      <c r="Y39" s="24">
        <f t="shared" si="10"/>
        <v>0</v>
      </c>
      <c r="Z39" s="25"/>
      <c r="AA39" s="27">
        <f t="shared" si="11"/>
        <v>0</v>
      </c>
      <c r="AB39" s="28"/>
      <c r="AC39" s="27">
        <f t="shared" si="12"/>
        <v>0</v>
      </c>
      <c r="AD39" s="28"/>
      <c r="AE39" s="27">
        <f t="shared" si="13"/>
        <v>0</v>
      </c>
      <c r="AF39" s="28"/>
      <c r="AG39" s="27">
        <f t="shared" si="14"/>
        <v>0</v>
      </c>
      <c r="AH39" s="28"/>
      <c r="AI39" s="27">
        <f t="shared" si="15"/>
        <v>0</v>
      </c>
      <c r="AJ39" s="28"/>
      <c r="AK39" s="27">
        <f t="shared" si="16"/>
        <v>0</v>
      </c>
      <c r="AL39" s="28"/>
      <c r="AM39" s="27">
        <f t="shared" si="17"/>
        <v>0</v>
      </c>
      <c r="AN39" s="28"/>
      <c r="AO39" s="27">
        <f t="shared" si="18"/>
        <v>0</v>
      </c>
      <c r="AP39" s="28"/>
      <c r="AQ39" s="27">
        <f t="shared" si="19"/>
        <v>0</v>
      </c>
      <c r="AR39" s="28"/>
      <c r="AS39" s="27"/>
      <c r="AT39" s="25"/>
      <c r="AU39" s="24">
        <f t="shared" si="20"/>
        <v>0</v>
      </c>
      <c r="AV39" s="28"/>
      <c r="AW39" s="27">
        <f t="shared" si="21"/>
        <v>0</v>
      </c>
      <c r="AX39" s="28"/>
      <c r="AY39" s="27">
        <f t="shared" si="22"/>
        <v>0</v>
      </c>
      <c r="AZ39" s="25"/>
      <c r="BA39" s="27">
        <f t="shared" si="23"/>
        <v>0</v>
      </c>
      <c r="BB39" s="25"/>
      <c r="BC39" s="27">
        <f t="shared" si="24"/>
        <v>0</v>
      </c>
      <c r="BD39" s="25"/>
      <c r="BE39" s="25"/>
      <c r="BF39" s="24">
        <f t="shared" si="25"/>
        <v>0</v>
      </c>
      <c r="BG39" s="29">
        <f t="shared" si="26"/>
        <v>0</v>
      </c>
    </row>
    <row r="40" spans="1:59" ht="15.75" x14ac:dyDescent="0.25">
      <c r="A40" s="38"/>
      <c r="B40" s="39"/>
      <c r="C40" s="39"/>
      <c r="D40" s="39"/>
      <c r="E40" s="39"/>
      <c r="F40" s="39"/>
      <c r="G40" s="38"/>
      <c r="H40" s="41"/>
      <c r="I40" s="40"/>
      <c r="J40" s="23">
        <f t="shared" si="0"/>
        <v>0</v>
      </c>
      <c r="K40" s="24">
        <v>17697</v>
      </c>
      <c r="L40" s="24">
        <f t="shared" si="1"/>
        <v>0</v>
      </c>
      <c r="M40" s="24">
        <f t="shared" si="2"/>
        <v>0</v>
      </c>
      <c r="N40" s="24">
        <f t="shared" si="3"/>
        <v>0</v>
      </c>
      <c r="O40" s="25"/>
      <c r="P40" s="25"/>
      <c r="Q40" s="25"/>
      <c r="R40" s="24">
        <v>18</v>
      </c>
      <c r="S40" s="24">
        <f t="shared" si="4"/>
        <v>0</v>
      </c>
      <c r="T40" s="24">
        <f t="shared" si="5"/>
        <v>0</v>
      </c>
      <c r="U40" s="24">
        <f t="shared" si="6"/>
        <v>0</v>
      </c>
      <c r="V40" s="26">
        <f t="shared" si="7"/>
        <v>0</v>
      </c>
      <c r="W40" s="24">
        <f t="shared" si="8"/>
        <v>0</v>
      </c>
      <c r="X40" s="24">
        <f t="shared" si="9"/>
        <v>0</v>
      </c>
      <c r="Y40" s="24">
        <f t="shared" si="10"/>
        <v>0</v>
      </c>
      <c r="Z40" s="25"/>
      <c r="AA40" s="27">
        <f t="shared" si="11"/>
        <v>0</v>
      </c>
      <c r="AB40" s="28"/>
      <c r="AC40" s="27">
        <f t="shared" si="12"/>
        <v>0</v>
      </c>
      <c r="AD40" s="28"/>
      <c r="AE40" s="27">
        <f t="shared" si="13"/>
        <v>0</v>
      </c>
      <c r="AF40" s="28"/>
      <c r="AG40" s="27">
        <f t="shared" si="14"/>
        <v>0</v>
      </c>
      <c r="AH40" s="28"/>
      <c r="AI40" s="27">
        <f t="shared" si="15"/>
        <v>0</v>
      </c>
      <c r="AJ40" s="28"/>
      <c r="AK40" s="27">
        <f t="shared" si="16"/>
        <v>0</v>
      </c>
      <c r="AL40" s="28"/>
      <c r="AM40" s="27">
        <f t="shared" si="17"/>
        <v>0</v>
      </c>
      <c r="AN40" s="28"/>
      <c r="AO40" s="27">
        <f t="shared" si="18"/>
        <v>0</v>
      </c>
      <c r="AP40" s="28"/>
      <c r="AQ40" s="27">
        <f t="shared" si="19"/>
        <v>0</v>
      </c>
      <c r="AR40" s="28"/>
      <c r="AS40" s="27"/>
      <c r="AT40" s="25"/>
      <c r="AU40" s="24">
        <f t="shared" si="20"/>
        <v>0</v>
      </c>
      <c r="AV40" s="28"/>
      <c r="AW40" s="27">
        <f t="shared" si="21"/>
        <v>0</v>
      </c>
      <c r="AX40" s="28"/>
      <c r="AY40" s="27">
        <f t="shared" si="22"/>
        <v>0</v>
      </c>
      <c r="AZ40" s="25"/>
      <c r="BA40" s="27">
        <f t="shared" si="23"/>
        <v>0</v>
      </c>
      <c r="BB40" s="25"/>
      <c r="BC40" s="27">
        <f t="shared" si="24"/>
        <v>0</v>
      </c>
      <c r="BD40" s="25"/>
      <c r="BE40" s="25"/>
      <c r="BF40" s="24">
        <f t="shared" si="25"/>
        <v>0</v>
      </c>
      <c r="BG40" s="29">
        <f t="shared" si="26"/>
        <v>0</v>
      </c>
    </row>
    <row r="41" spans="1:59" ht="15.75" x14ac:dyDescent="0.25">
      <c r="A41" s="38"/>
      <c r="B41" s="39"/>
      <c r="C41" s="39"/>
      <c r="D41" s="39"/>
      <c r="E41" s="39"/>
      <c r="F41" s="39"/>
      <c r="G41" s="38"/>
      <c r="H41" s="41"/>
      <c r="I41" s="40"/>
      <c r="J41" s="23">
        <f t="shared" si="0"/>
        <v>0</v>
      </c>
      <c r="K41" s="24">
        <v>17697</v>
      </c>
      <c r="L41" s="24">
        <f t="shared" si="1"/>
        <v>0</v>
      </c>
      <c r="M41" s="24">
        <f t="shared" si="2"/>
        <v>0</v>
      </c>
      <c r="N41" s="24">
        <f t="shared" si="3"/>
        <v>0</v>
      </c>
      <c r="O41" s="25"/>
      <c r="P41" s="25"/>
      <c r="Q41" s="25"/>
      <c r="R41" s="24">
        <v>18</v>
      </c>
      <c r="S41" s="24">
        <f t="shared" si="4"/>
        <v>0</v>
      </c>
      <c r="T41" s="24">
        <f t="shared" si="5"/>
        <v>0</v>
      </c>
      <c r="U41" s="24">
        <f t="shared" si="6"/>
        <v>0</v>
      </c>
      <c r="V41" s="26">
        <f t="shared" si="7"/>
        <v>0</v>
      </c>
      <c r="W41" s="24">
        <f t="shared" si="8"/>
        <v>0</v>
      </c>
      <c r="X41" s="24">
        <f t="shared" si="9"/>
        <v>0</v>
      </c>
      <c r="Y41" s="24">
        <f t="shared" si="10"/>
        <v>0</v>
      </c>
      <c r="Z41" s="25"/>
      <c r="AA41" s="27">
        <f t="shared" si="11"/>
        <v>0</v>
      </c>
      <c r="AB41" s="28"/>
      <c r="AC41" s="27">
        <f t="shared" si="12"/>
        <v>0</v>
      </c>
      <c r="AD41" s="28"/>
      <c r="AE41" s="27">
        <f t="shared" si="13"/>
        <v>0</v>
      </c>
      <c r="AF41" s="28"/>
      <c r="AG41" s="27">
        <f t="shared" si="14"/>
        <v>0</v>
      </c>
      <c r="AH41" s="28"/>
      <c r="AI41" s="27">
        <f t="shared" si="15"/>
        <v>0</v>
      </c>
      <c r="AJ41" s="28"/>
      <c r="AK41" s="27">
        <f t="shared" si="16"/>
        <v>0</v>
      </c>
      <c r="AL41" s="28"/>
      <c r="AM41" s="27">
        <f t="shared" si="17"/>
        <v>0</v>
      </c>
      <c r="AN41" s="28"/>
      <c r="AO41" s="27">
        <f t="shared" si="18"/>
        <v>0</v>
      </c>
      <c r="AP41" s="28"/>
      <c r="AQ41" s="27">
        <f t="shared" si="19"/>
        <v>0</v>
      </c>
      <c r="AR41" s="28"/>
      <c r="AS41" s="27"/>
      <c r="AT41" s="25"/>
      <c r="AU41" s="24">
        <f t="shared" si="20"/>
        <v>0</v>
      </c>
      <c r="AV41" s="28"/>
      <c r="AW41" s="27">
        <f t="shared" si="21"/>
        <v>0</v>
      </c>
      <c r="AX41" s="28"/>
      <c r="AY41" s="27">
        <f t="shared" si="22"/>
        <v>0</v>
      </c>
      <c r="AZ41" s="25"/>
      <c r="BA41" s="27">
        <f t="shared" si="23"/>
        <v>0</v>
      </c>
      <c r="BB41" s="25"/>
      <c r="BC41" s="27">
        <f t="shared" si="24"/>
        <v>0</v>
      </c>
      <c r="BD41" s="25"/>
      <c r="BE41" s="25"/>
      <c r="BF41" s="24">
        <f t="shared" si="25"/>
        <v>0</v>
      </c>
      <c r="BG41" s="29">
        <f t="shared" si="26"/>
        <v>0</v>
      </c>
    </row>
    <row r="42" spans="1:59" ht="15.75" x14ac:dyDescent="0.25">
      <c r="A42" s="38"/>
      <c r="B42" s="39"/>
      <c r="C42" s="39"/>
      <c r="D42" s="39"/>
      <c r="E42" s="39"/>
      <c r="F42" s="39"/>
      <c r="G42" s="38"/>
      <c r="H42" s="41"/>
      <c r="I42" s="40"/>
      <c r="J42" s="23">
        <f t="shared" si="0"/>
        <v>0</v>
      </c>
      <c r="K42" s="24">
        <v>17697</v>
      </c>
      <c r="L42" s="24">
        <f t="shared" si="1"/>
        <v>0</v>
      </c>
      <c r="M42" s="24">
        <f t="shared" si="2"/>
        <v>0</v>
      </c>
      <c r="N42" s="24">
        <f t="shared" si="3"/>
        <v>0</v>
      </c>
      <c r="O42" s="25"/>
      <c r="P42" s="25"/>
      <c r="Q42" s="25"/>
      <c r="R42" s="24">
        <v>18</v>
      </c>
      <c r="S42" s="24">
        <f t="shared" si="4"/>
        <v>0</v>
      </c>
      <c r="T42" s="24">
        <f t="shared" si="5"/>
        <v>0</v>
      </c>
      <c r="U42" s="24">
        <f t="shared" si="6"/>
        <v>0</v>
      </c>
      <c r="V42" s="26">
        <f t="shared" si="7"/>
        <v>0</v>
      </c>
      <c r="W42" s="24">
        <f t="shared" si="8"/>
        <v>0</v>
      </c>
      <c r="X42" s="24">
        <f t="shared" si="9"/>
        <v>0</v>
      </c>
      <c r="Y42" s="24">
        <f t="shared" si="10"/>
        <v>0</v>
      </c>
      <c r="Z42" s="25"/>
      <c r="AA42" s="27">
        <f t="shared" si="11"/>
        <v>0</v>
      </c>
      <c r="AB42" s="28"/>
      <c r="AC42" s="27">
        <f t="shared" si="12"/>
        <v>0</v>
      </c>
      <c r="AD42" s="28"/>
      <c r="AE42" s="27">
        <f t="shared" si="13"/>
        <v>0</v>
      </c>
      <c r="AF42" s="28"/>
      <c r="AG42" s="27">
        <f t="shared" si="14"/>
        <v>0</v>
      </c>
      <c r="AH42" s="28"/>
      <c r="AI42" s="27">
        <f t="shared" si="15"/>
        <v>0</v>
      </c>
      <c r="AJ42" s="28"/>
      <c r="AK42" s="27">
        <f t="shared" si="16"/>
        <v>0</v>
      </c>
      <c r="AL42" s="28"/>
      <c r="AM42" s="27">
        <f t="shared" si="17"/>
        <v>0</v>
      </c>
      <c r="AN42" s="28"/>
      <c r="AO42" s="27">
        <f t="shared" si="18"/>
        <v>0</v>
      </c>
      <c r="AP42" s="28"/>
      <c r="AQ42" s="27">
        <f t="shared" si="19"/>
        <v>0</v>
      </c>
      <c r="AR42" s="28"/>
      <c r="AS42" s="27"/>
      <c r="AT42" s="25"/>
      <c r="AU42" s="24">
        <f t="shared" si="20"/>
        <v>0</v>
      </c>
      <c r="AV42" s="28"/>
      <c r="AW42" s="27">
        <f t="shared" si="21"/>
        <v>0</v>
      </c>
      <c r="AX42" s="28"/>
      <c r="AY42" s="27">
        <f t="shared" si="22"/>
        <v>0</v>
      </c>
      <c r="AZ42" s="25"/>
      <c r="BA42" s="27">
        <f t="shared" si="23"/>
        <v>0</v>
      </c>
      <c r="BB42" s="25"/>
      <c r="BC42" s="27">
        <f t="shared" si="24"/>
        <v>0</v>
      </c>
      <c r="BD42" s="25"/>
      <c r="BE42" s="25"/>
      <c r="BF42" s="24">
        <f t="shared" si="25"/>
        <v>0</v>
      </c>
      <c r="BG42" s="29">
        <f t="shared" si="26"/>
        <v>0</v>
      </c>
    </row>
    <row r="43" spans="1:59" ht="15.75" x14ac:dyDescent="0.25">
      <c r="A43" s="38"/>
      <c r="B43" s="39"/>
      <c r="C43" s="39"/>
      <c r="D43" s="39"/>
      <c r="E43" s="39"/>
      <c r="F43" s="39"/>
      <c r="G43" s="38"/>
      <c r="H43" s="41"/>
      <c r="I43" s="40"/>
      <c r="J43" s="23">
        <f t="shared" si="0"/>
        <v>0</v>
      </c>
      <c r="K43" s="24">
        <v>17697</v>
      </c>
      <c r="L43" s="24">
        <f t="shared" si="1"/>
        <v>0</v>
      </c>
      <c r="M43" s="24">
        <f t="shared" si="2"/>
        <v>0</v>
      </c>
      <c r="N43" s="24">
        <f t="shared" si="3"/>
        <v>0</v>
      </c>
      <c r="O43" s="25"/>
      <c r="P43" s="25"/>
      <c r="Q43" s="25"/>
      <c r="R43" s="24">
        <v>18</v>
      </c>
      <c r="S43" s="24">
        <f t="shared" si="4"/>
        <v>0</v>
      </c>
      <c r="T43" s="24">
        <f t="shared" si="5"/>
        <v>0</v>
      </c>
      <c r="U43" s="24">
        <f t="shared" si="6"/>
        <v>0</v>
      </c>
      <c r="V43" s="26">
        <f t="shared" si="7"/>
        <v>0</v>
      </c>
      <c r="W43" s="24">
        <f t="shared" si="8"/>
        <v>0</v>
      </c>
      <c r="X43" s="24">
        <f t="shared" si="9"/>
        <v>0</v>
      </c>
      <c r="Y43" s="24">
        <f t="shared" si="10"/>
        <v>0</v>
      </c>
      <c r="Z43" s="25"/>
      <c r="AA43" s="27">
        <f t="shared" si="11"/>
        <v>0</v>
      </c>
      <c r="AB43" s="28"/>
      <c r="AC43" s="27">
        <f t="shared" si="12"/>
        <v>0</v>
      </c>
      <c r="AD43" s="28"/>
      <c r="AE43" s="27">
        <f t="shared" si="13"/>
        <v>0</v>
      </c>
      <c r="AF43" s="28"/>
      <c r="AG43" s="27">
        <f t="shared" si="14"/>
        <v>0</v>
      </c>
      <c r="AH43" s="28"/>
      <c r="AI43" s="27">
        <f t="shared" si="15"/>
        <v>0</v>
      </c>
      <c r="AJ43" s="28"/>
      <c r="AK43" s="27">
        <f t="shared" si="16"/>
        <v>0</v>
      </c>
      <c r="AL43" s="28"/>
      <c r="AM43" s="27">
        <f t="shared" si="17"/>
        <v>0</v>
      </c>
      <c r="AN43" s="28"/>
      <c r="AO43" s="27">
        <f t="shared" si="18"/>
        <v>0</v>
      </c>
      <c r="AP43" s="28"/>
      <c r="AQ43" s="27">
        <f t="shared" si="19"/>
        <v>0</v>
      </c>
      <c r="AR43" s="28"/>
      <c r="AS43" s="27"/>
      <c r="AT43" s="25"/>
      <c r="AU43" s="24">
        <f t="shared" si="20"/>
        <v>0</v>
      </c>
      <c r="AV43" s="28"/>
      <c r="AW43" s="27">
        <f t="shared" si="21"/>
        <v>0</v>
      </c>
      <c r="AX43" s="28"/>
      <c r="AY43" s="27">
        <f t="shared" si="22"/>
        <v>0</v>
      </c>
      <c r="AZ43" s="25"/>
      <c r="BA43" s="27">
        <f t="shared" si="23"/>
        <v>0</v>
      </c>
      <c r="BB43" s="25"/>
      <c r="BC43" s="27">
        <f t="shared" si="24"/>
        <v>0</v>
      </c>
      <c r="BD43" s="25"/>
      <c r="BE43" s="25"/>
      <c r="BF43" s="24">
        <f t="shared" si="25"/>
        <v>0</v>
      </c>
      <c r="BG43" s="29">
        <f t="shared" si="26"/>
        <v>0</v>
      </c>
    </row>
    <row r="44" spans="1:59" ht="15.75" x14ac:dyDescent="0.25">
      <c r="A44" s="38"/>
      <c r="B44" s="39"/>
      <c r="C44" s="39"/>
      <c r="D44" s="39"/>
      <c r="E44" s="39"/>
      <c r="F44" s="39"/>
      <c r="G44" s="38"/>
      <c r="H44" s="41"/>
      <c r="I44" s="40"/>
      <c r="J44" s="23">
        <f t="shared" si="0"/>
        <v>0</v>
      </c>
      <c r="K44" s="24">
        <v>17697</v>
      </c>
      <c r="L44" s="24">
        <f t="shared" si="1"/>
        <v>0</v>
      </c>
      <c r="M44" s="24">
        <f t="shared" si="2"/>
        <v>0</v>
      </c>
      <c r="N44" s="24">
        <f t="shared" si="3"/>
        <v>0</v>
      </c>
      <c r="O44" s="25"/>
      <c r="P44" s="25"/>
      <c r="Q44" s="25"/>
      <c r="R44" s="24">
        <v>18</v>
      </c>
      <c r="S44" s="24">
        <f t="shared" si="4"/>
        <v>0</v>
      </c>
      <c r="T44" s="24">
        <f t="shared" si="5"/>
        <v>0</v>
      </c>
      <c r="U44" s="24">
        <f t="shared" si="6"/>
        <v>0</v>
      </c>
      <c r="V44" s="26">
        <f t="shared" si="7"/>
        <v>0</v>
      </c>
      <c r="W44" s="24">
        <f t="shared" si="8"/>
        <v>0</v>
      </c>
      <c r="X44" s="24">
        <f t="shared" si="9"/>
        <v>0</v>
      </c>
      <c r="Y44" s="24">
        <f t="shared" si="10"/>
        <v>0</v>
      </c>
      <c r="Z44" s="25"/>
      <c r="AA44" s="27">
        <f t="shared" si="11"/>
        <v>0</v>
      </c>
      <c r="AB44" s="28"/>
      <c r="AC44" s="27">
        <f t="shared" si="12"/>
        <v>0</v>
      </c>
      <c r="AD44" s="28"/>
      <c r="AE44" s="27">
        <f t="shared" si="13"/>
        <v>0</v>
      </c>
      <c r="AF44" s="28"/>
      <c r="AG44" s="27">
        <f t="shared" si="14"/>
        <v>0</v>
      </c>
      <c r="AH44" s="28"/>
      <c r="AI44" s="27">
        <f t="shared" si="15"/>
        <v>0</v>
      </c>
      <c r="AJ44" s="28"/>
      <c r="AK44" s="27">
        <f t="shared" si="16"/>
        <v>0</v>
      </c>
      <c r="AL44" s="28"/>
      <c r="AM44" s="27">
        <f t="shared" si="17"/>
        <v>0</v>
      </c>
      <c r="AN44" s="28"/>
      <c r="AO44" s="27">
        <f t="shared" si="18"/>
        <v>0</v>
      </c>
      <c r="AP44" s="28"/>
      <c r="AQ44" s="27">
        <f t="shared" si="19"/>
        <v>0</v>
      </c>
      <c r="AR44" s="28"/>
      <c r="AS44" s="27"/>
      <c r="AT44" s="25"/>
      <c r="AU44" s="24">
        <f t="shared" si="20"/>
        <v>0</v>
      </c>
      <c r="AV44" s="28"/>
      <c r="AW44" s="27">
        <f t="shared" si="21"/>
        <v>0</v>
      </c>
      <c r="AX44" s="28"/>
      <c r="AY44" s="27">
        <f t="shared" si="22"/>
        <v>0</v>
      </c>
      <c r="AZ44" s="25"/>
      <c r="BA44" s="27">
        <f t="shared" si="23"/>
        <v>0</v>
      </c>
      <c r="BB44" s="25"/>
      <c r="BC44" s="27">
        <f t="shared" si="24"/>
        <v>0</v>
      </c>
      <c r="BD44" s="25"/>
      <c r="BE44" s="25"/>
      <c r="BF44" s="24">
        <f t="shared" si="25"/>
        <v>0</v>
      </c>
      <c r="BG44" s="29">
        <f t="shared" si="26"/>
        <v>0</v>
      </c>
    </row>
    <row r="45" spans="1:59" ht="15.75" x14ac:dyDescent="0.25">
      <c r="A45" s="38"/>
      <c r="B45" s="39"/>
      <c r="C45" s="39"/>
      <c r="D45" s="39"/>
      <c r="E45" s="39"/>
      <c r="F45" s="39"/>
      <c r="G45" s="38"/>
      <c r="H45" s="41"/>
      <c r="I45" s="40"/>
      <c r="J45" s="23">
        <f t="shared" si="0"/>
        <v>0</v>
      </c>
      <c r="K45" s="24">
        <v>17697</v>
      </c>
      <c r="L45" s="24">
        <f t="shared" si="1"/>
        <v>0</v>
      </c>
      <c r="M45" s="24">
        <f t="shared" si="2"/>
        <v>0</v>
      </c>
      <c r="N45" s="24">
        <f t="shared" si="3"/>
        <v>0</v>
      </c>
      <c r="O45" s="25"/>
      <c r="P45" s="25"/>
      <c r="Q45" s="25"/>
      <c r="R45" s="24">
        <v>18</v>
      </c>
      <c r="S45" s="24">
        <f t="shared" si="4"/>
        <v>0</v>
      </c>
      <c r="T45" s="24">
        <f t="shared" si="5"/>
        <v>0</v>
      </c>
      <c r="U45" s="24">
        <f t="shared" si="6"/>
        <v>0</v>
      </c>
      <c r="V45" s="26">
        <f t="shared" si="7"/>
        <v>0</v>
      </c>
      <c r="W45" s="24">
        <f t="shared" si="8"/>
        <v>0</v>
      </c>
      <c r="X45" s="24">
        <f t="shared" si="9"/>
        <v>0</v>
      </c>
      <c r="Y45" s="24">
        <f t="shared" si="10"/>
        <v>0</v>
      </c>
      <c r="Z45" s="25"/>
      <c r="AA45" s="27">
        <f t="shared" si="11"/>
        <v>0</v>
      </c>
      <c r="AB45" s="28"/>
      <c r="AC45" s="27">
        <f t="shared" si="12"/>
        <v>0</v>
      </c>
      <c r="AD45" s="28"/>
      <c r="AE45" s="27">
        <f t="shared" si="13"/>
        <v>0</v>
      </c>
      <c r="AF45" s="28"/>
      <c r="AG45" s="27">
        <f t="shared" si="14"/>
        <v>0</v>
      </c>
      <c r="AH45" s="28"/>
      <c r="AI45" s="27">
        <f t="shared" si="15"/>
        <v>0</v>
      </c>
      <c r="AJ45" s="28"/>
      <c r="AK45" s="27">
        <f t="shared" si="16"/>
        <v>0</v>
      </c>
      <c r="AL45" s="28"/>
      <c r="AM45" s="27">
        <f t="shared" si="17"/>
        <v>0</v>
      </c>
      <c r="AN45" s="28"/>
      <c r="AO45" s="27">
        <f t="shared" si="18"/>
        <v>0</v>
      </c>
      <c r="AP45" s="28"/>
      <c r="AQ45" s="27">
        <f t="shared" si="19"/>
        <v>0</v>
      </c>
      <c r="AR45" s="28"/>
      <c r="AS45" s="27"/>
      <c r="AT45" s="25"/>
      <c r="AU45" s="24">
        <f t="shared" si="20"/>
        <v>0</v>
      </c>
      <c r="AV45" s="28"/>
      <c r="AW45" s="27">
        <f t="shared" si="21"/>
        <v>0</v>
      </c>
      <c r="AX45" s="28"/>
      <c r="AY45" s="27">
        <f t="shared" si="22"/>
        <v>0</v>
      </c>
      <c r="AZ45" s="25"/>
      <c r="BA45" s="27">
        <f t="shared" si="23"/>
        <v>0</v>
      </c>
      <c r="BB45" s="25"/>
      <c r="BC45" s="27">
        <f t="shared" si="24"/>
        <v>0</v>
      </c>
      <c r="BD45" s="25"/>
      <c r="BE45" s="25"/>
      <c r="BF45" s="24">
        <f t="shared" si="25"/>
        <v>0</v>
      </c>
      <c r="BG45" s="29">
        <f t="shared" si="26"/>
        <v>0</v>
      </c>
    </row>
    <row r="46" spans="1:59" ht="15.75" x14ac:dyDescent="0.25">
      <c r="A46" s="38"/>
      <c r="B46" s="39"/>
      <c r="C46" s="39"/>
      <c r="D46" s="39"/>
      <c r="E46" s="39"/>
      <c r="F46" s="39"/>
      <c r="G46" s="38"/>
      <c r="H46" s="41"/>
      <c r="I46" s="40"/>
      <c r="J46" s="23">
        <f t="shared" si="0"/>
        <v>0</v>
      </c>
      <c r="K46" s="24">
        <v>17697</v>
      </c>
      <c r="L46" s="24">
        <f t="shared" si="1"/>
        <v>0</v>
      </c>
      <c r="M46" s="24">
        <f t="shared" si="2"/>
        <v>0</v>
      </c>
      <c r="N46" s="24">
        <f t="shared" si="3"/>
        <v>0</v>
      </c>
      <c r="O46" s="25"/>
      <c r="P46" s="25"/>
      <c r="Q46" s="25"/>
      <c r="R46" s="24">
        <v>18</v>
      </c>
      <c r="S46" s="24">
        <f t="shared" si="4"/>
        <v>0</v>
      </c>
      <c r="T46" s="24">
        <f t="shared" si="5"/>
        <v>0</v>
      </c>
      <c r="U46" s="24">
        <f t="shared" si="6"/>
        <v>0</v>
      </c>
      <c r="V46" s="26">
        <f t="shared" si="7"/>
        <v>0</v>
      </c>
      <c r="W46" s="24">
        <f t="shared" si="8"/>
        <v>0</v>
      </c>
      <c r="X46" s="24">
        <f t="shared" si="9"/>
        <v>0</v>
      </c>
      <c r="Y46" s="24">
        <f t="shared" si="10"/>
        <v>0</v>
      </c>
      <c r="Z46" s="25"/>
      <c r="AA46" s="27">
        <f t="shared" si="11"/>
        <v>0</v>
      </c>
      <c r="AB46" s="28"/>
      <c r="AC46" s="27">
        <f t="shared" si="12"/>
        <v>0</v>
      </c>
      <c r="AD46" s="28"/>
      <c r="AE46" s="27">
        <f t="shared" si="13"/>
        <v>0</v>
      </c>
      <c r="AF46" s="28"/>
      <c r="AG46" s="27">
        <f t="shared" si="14"/>
        <v>0</v>
      </c>
      <c r="AH46" s="28"/>
      <c r="AI46" s="27">
        <f t="shared" si="15"/>
        <v>0</v>
      </c>
      <c r="AJ46" s="28"/>
      <c r="AK46" s="27">
        <f t="shared" si="16"/>
        <v>0</v>
      </c>
      <c r="AL46" s="28"/>
      <c r="AM46" s="27">
        <f t="shared" si="17"/>
        <v>0</v>
      </c>
      <c r="AN46" s="28"/>
      <c r="AO46" s="27">
        <f t="shared" si="18"/>
        <v>0</v>
      </c>
      <c r="AP46" s="28"/>
      <c r="AQ46" s="27">
        <f t="shared" si="19"/>
        <v>0</v>
      </c>
      <c r="AR46" s="28"/>
      <c r="AS46" s="27"/>
      <c r="AT46" s="25"/>
      <c r="AU46" s="24">
        <f t="shared" si="20"/>
        <v>0</v>
      </c>
      <c r="AV46" s="28"/>
      <c r="AW46" s="27">
        <f t="shared" si="21"/>
        <v>0</v>
      </c>
      <c r="AX46" s="28"/>
      <c r="AY46" s="27">
        <f t="shared" si="22"/>
        <v>0</v>
      </c>
      <c r="AZ46" s="25"/>
      <c r="BA46" s="27">
        <f t="shared" si="23"/>
        <v>0</v>
      </c>
      <c r="BB46" s="25"/>
      <c r="BC46" s="27">
        <f t="shared" si="24"/>
        <v>0</v>
      </c>
      <c r="BD46" s="25"/>
      <c r="BE46" s="25"/>
      <c r="BF46" s="24">
        <f t="shared" si="25"/>
        <v>0</v>
      </c>
      <c r="BG46" s="29">
        <f t="shared" si="26"/>
        <v>0</v>
      </c>
    </row>
    <row r="47" spans="1:59" ht="15.75" x14ac:dyDescent="0.25">
      <c r="A47" s="38"/>
      <c r="B47" s="39"/>
      <c r="C47" s="39"/>
      <c r="D47" s="39"/>
      <c r="E47" s="39"/>
      <c r="F47" s="39"/>
      <c r="G47" s="38"/>
      <c r="H47" s="41"/>
      <c r="I47" s="40"/>
      <c r="J47" s="23">
        <f t="shared" si="0"/>
        <v>0</v>
      </c>
      <c r="K47" s="24">
        <v>17697</v>
      </c>
      <c r="L47" s="24">
        <f t="shared" si="1"/>
        <v>0</v>
      </c>
      <c r="M47" s="24">
        <f t="shared" si="2"/>
        <v>0</v>
      </c>
      <c r="N47" s="24">
        <f t="shared" si="3"/>
        <v>0</v>
      </c>
      <c r="O47" s="25"/>
      <c r="P47" s="25"/>
      <c r="Q47" s="25"/>
      <c r="R47" s="24">
        <v>18</v>
      </c>
      <c r="S47" s="24">
        <f t="shared" si="4"/>
        <v>0</v>
      </c>
      <c r="T47" s="24">
        <f t="shared" si="5"/>
        <v>0</v>
      </c>
      <c r="U47" s="24">
        <f t="shared" si="6"/>
        <v>0</v>
      </c>
      <c r="V47" s="26">
        <f t="shared" si="7"/>
        <v>0</v>
      </c>
      <c r="W47" s="24">
        <f t="shared" si="8"/>
        <v>0</v>
      </c>
      <c r="X47" s="24">
        <f t="shared" si="9"/>
        <v>0</v>
      </c>
      <c r="Y47" s="24">
        <f t="shared" si="10"/>
        <v>0</v>
      </c>
      <c r="Z47" s="25"/>
      <c r="AA47" s="27">
        <f t="shared" si="11"/>
        <v>0</v>
      </c>
      <c r="AB47" s="28"/>
      <c r="AC47" s="27">
        <f t="shared" si="12"/>
        <v>0</v>
      </c>
      <c r="AD47" s="28"/>
      <c r="AE47" s="27">
        <f t="shared" si="13"/>
        <v>0</v>
      </c>
      <c r="AF47" s="28"/>
      <c r="AG47" s="27">
        <f t="shared" si="14"/>
        <v>0</v>
      </c>
      <c r="AH47" s="28"/>
      <c r="AI47" s="27">
        <f t="shared" si="15"/>
        <v>0</v>
      </c>
      <c r="AJ47" s="28"/>
      <c r="AK47" s="27">
        <f t="shared" si="16"/>
        <v>0</v>
      </c>
      <c r="AL47" s="28"/>
      <c r="AM47" s="27">
        <f t="shared" si="17"/>
        <v>0</v>
      </c>
      <c r="AN47" s="28"/>
      <c r="AO47" s="27">
        <f t="shared" si="18"/>
        <v>0</v>
      </c>
      <c r="AP47" s="28"/>
      <c r="AQ47" s="27">
        <f t="shared" si="19"/>
        <v>0</v>
      </c>
      <c r="AR47" s="28"/>
      <c r="AS47" s="27"/>
      <c r="AT47" s="25"/>
      <c r="AU47" s="24">
        <f t="shared" si="20"/>
        <v>0</v>
      </c>
      <c r="AV47" s="28"/>
      <c r="AW47" s="27">
        <f t="shared" si="21"/>
        <v>0</v>
      </c>
      <c r="AX47" s="28"/>
      <c r="AY47" s="27">
        <f t="shared" si="22"/>
        <v>0</v>
      </c>
      <c r="AZ47" s="25"/>
      <c r="BA47" s="27">
        <f t="shared" si="23"/>
        <v>0</v>
      </c>
      <c r="BB47" s="25"/>
      <c r="BC47" s="27">
        <f t="shared" si="24"/>
        <v>0</v>
      </c>
      <c r="BD47" s="25"/>
      <c r="BE47" s="25"/>
      <c r="BF47" s="24">
        <f t="shared" si="25"/>
        <v>0</v>
      </c>
      <c r="BG47" s="29">
        <f t="shared" si="26"/>
        <v>0</v>
      </c>
    </row>
    <row r="48" spans="1:59" ht="15.75" x14ac:dyDescent="0.25">
      <c r="A48" s="38"/>
      <c r="B48" s="39"/>
      <c r="C48" s="39"/>
      <c r="D48" s="39"/>
      <c r="E48" s="39"/>
      <c r="F48" s="39"/>
      <c r="G48" s="38"/>
      <c r="H48" s="41"/>
      <c r="I48" s="40"/>
      <c r="J48" s="23">
        <f t="shared" si="0"/>
        <v>0</v>
      </c>
      <c r="K48" s="24">
        <v>17697</v>
      </c>
      <c r="L48" s="24">
        <f t="shared" si="1"/>
        <v>0</v>
      </c>
      <c r="M48" s="24">
        <f t="shared" si="2"/>
        <v>0</v>
      </c>
      <c r="N48" s="24">
        <f t="shared" si="3"/>
        <v>0</v>
      </c>
      <c r="O48" s="25"/>
      <c r="P48" s="25"/>
      <c r="Q48" s="25"/>
      <c r="R48" s="24">
        <v>18</v>
      </c>
      <c r="S48" s="24">
        <f t="shared" si="4"/>
        <v>0</v>
      </c>
      <c r="T48" s="24">
        <f t="shared" si="5"/>
        <v>0</v>
      </c>
      <c r="U48" s="24">
        <f t="shared" si="6"/>
        <v>0</v>
      </c>
      <c r="V48" s="26">
        <f t="shared" si="7"/>
        <v>0</v>
      </c>
      <c r="W48" s="24">
        <f t="shared" si="8"/>
        <v>0</v>
      </c>
      <c r="X48" s="24">
        <f t="shared" si="9"/>
        <v>0</v>
      </c>
      <c r="Y48" s="24">
        <f t="shared" si="10"/>
        <v>0</v>
      </c>
      <c r="Z48" s="25"/>
      <c r="AA48" s="27">
        <f t="shared" si="11"/>
        <v>0</v>
      </c>
      <c r="AB48" s="28"/>
      <c r="AC48" s="27">
        <f t="shared" si="12"/>
        <v>0</v>
      </c>
      <c r="AD48" s="28"/>
      <c r="AE48" s="27">
        <f t="shared" si="13"/>
        <v>0</v>
      </c>
      <c r="AF48" s="28"/>
      <c r="AG48" s="27">
        <f t="shared" si="14"/>
        <v>0</v>
      </c>
      <c r="AH48" s="28"/>
      <c r="AI48" s="27">
        <f t="shared" si="15"/>
        <v>0</v>
      </c>
      <c r="AJ48" s="28"/>
      <c r="AK48" s="27">
        <f t="shared" si="16"/>
        <v>0</v>
      </c>
      <c r="AL48" s="28"/>
      <c r="AM48" s="27">
        <f t="shared" si="17"/>
        <v>0</v>
      </c>
      <c r="AN48" s="28"/>
      <c r="AO48" s="27">
        <f t="shared" si="18"/>
        <v>0</v>
      </c>
      <c r="AP48" s="28"/>
      <c r="AQ48" s="27">
        <f t="shared" si="19"/>
        <v>0</v>
      </c>
      <c r="AR48" s="28"/>
      <c r="AS48" s="27"/>
      <c r="AT48" s="25"/>
      <c r="AU48" s="24">
        <f t="shared" si="20"/>
        <v>0</v>
      </c>
      <c r="AV48" s="28"/>
      <c r="AW48" s="27">
        <f t="shared" si="21"/>
        <v>0</v>
      </c>
      <c r="AX48" s="28"/>
      <c r="AY48" s="27">
        <f t="shared" si="22"/>
        <v>0</v>
      </c>
      <c r="AZ48" s="25"/>
      <c r="BA48" s="27">
        <f t="shared" si="23"/>
        <v>0</v>
      </c>
      <c r="BB48" s="25"/>
      <c r="BC48" s="27">
        <f t="shared" si="24"/>
        <v>0</v>
      </c>
      <c r="BD48" s="25"/>
      <c r="BE48" s="25"/>
      <c r="BF48" s="24">
        <f t="shared" si="25"/>
        <v>0</v>
      </c>
      <c r="BG48" s="29">
        <f t="shared" si="26"/>
        <v>0</v>
      </c>
    </row>
    <row r="49" spans="1:59" ht="15.75" x14ac:dyDescent="0.25">
      <c r="A49" s="38"/>
      <c r="B49" s="39"/>
      <c r="C49" s="39"/>
      <c r="D49" s="39"/>
      <c r="E49" s="39"/>
      <c r="F49" s="39"/>
      <c r="G49" s="38"/>
      <c r="H49" s="41"/>
      <c r="I49" s="40"/>
      <c r="J49" s="23">
        <f t="shared" si="0"/>
        <v>0</v>
      </c>
      <c r="K49" s="24">
        <v>17697</v>
      </c>
      <c r="L49" s="24">
        <f t="shared" si="1"/>
        <v>0</v>
      </c>
      <c r="M49" s="24">
        <f t="shared" si="2"/>
        <v>0</v>
      </c>
      <c r="N49" s="24">
        <f t="shared" si="3"/>
        <v>0</v>
      </c>
      <c r="O49" s="25"/>
      <c r="P49" s="25"/>
      <c r="Q49" s="25"/>
      <c r="R49" s="24">
        <v>18</v>
      </c>
      <c r="S49" s="24">
        <f t="shared" si="4"/>
        <v>0</v>
      </c>
      <c r="T49" s="24">
        <f t="shared" si="5"/>
        <v>0</v>
      </c>
      <c r="U49" s="24">
        <f t="shared" si="6"/>
        <v>0</v>
      </c>
      <c r="V49" s="26">
        <f t="shared" si="7"/>
        <v>0</v>
      </c>
      <c r="W49" s="24">
        <f t="shared" si="8"/>
        <v>0</v>
      </c>
      <c r="X49" s="24">
        <f t="shared" si="9"/>
        <v>0</v>
      </c>
      <c r="Y49" s="24">
        <f t="shared" si="10"/>
        <v>0</v>
      </c>
      <c r="Z49" s="25"/>
      <c r="AA49" s="27">
        <f t="shared" si="11"/>
        <v>0</v>
      </c>
      <c r="AB49" s="28"/>
      <c r="AC49" s="27">
        <f t="shared" si="12"/>
        <v>0</v>
      </c>
      <c r="AD49" s="28"/>
      <c r="AE49" s="27">
        <f t="shared" si="13"/>
        <v>0</v>
      </c>
      <c r="AF49" s="28"/>
      <c r="AG49" s="27">
        <f t="shared" si="14"/>
        <v>0</v>
      </c>
      <c r="AH49" s="28"/>
      <c r="AI49" s="27">
        <f t="shared" si="15"/>
        <v>0</v>
      </c>
      <c r="AJ49" s="28"/>
      <c r="AK49" s="27">
        <f t="shared" si="16"/>
        <v>0</v>
      </c>
      <c r="AL49" s="28"/>
      <c r="AM49" s="27">
        <f t="shared" si="17"/>
        <v>0</v>
      </c>
      <c r="AN49" s="28"/>
      <c r="AO49" s="27">
        <f t="shared" si="18"/>
        <v>0</v>
      </c>
      <c r="AP49" s="28"/>
      <c r="AQ49" s="27">
        <f t="shared" si="19"/>
        <v>0</v>
      </c>
      <c r="AR49" s="28"/>
      <c r="AS49" s="27"/>
      <c r="AT49" s="25"/>
      <c r="AU49" s="24">
        <f t="shared" si="20"/>
        <v>0</v>
      </c>
      <c r="AV49" s="28"/>
      <c r="AW49" s="27">
        <f t="shared" si="21"/>
        <v>0</v>
      </c>
      <c r="AX49" s="28"/>
      <c r="AY49" s="27">
        <f t="shared" si="22"/>
        <v>0</v>
      </c>
      <c r="AZ49" s="25"/>
      <c r="BA49" s="27">
        <f t="shared" si="23"/>
        <v>0</v>
      </c>
      <c r="BB49" s="25"/>
      <c r="BC49" s="27">
        <f t="shared" si="24"/>
        <v>0</v>
      </c>
      <c r="BD49" s="25"/>
      <c r="BE49" s="25"/>
      <c r="BF49" s="24">
        <f t="shared" si="25"/>
        <v>0</v>
      </c>
      <c r="BG49" s="29">
        <f t="shared" si="26"/>
        <v>0</v>
      </c>
    </row>
    <row r="50" spans="1:59" ht="15.75" x14ac:dyDescent="0.25">
      <c r="A50" s="38"/>
      <c r="B50" s="39"/>
      <c r="C50" s="39"/>
      <c r="D50" s="39"/>
      <c r="E50" s="39"/>
      <c r="F50" s="39"/>
      <c r="G50" s="38"/>
      <c r="H50" s="41"/>
      <c r="I50" s="40"/>
      <c r="J50" s="23">
        <f t="shared" si="0"/>
        <v>0</v>
      </c>
      <c r="K50" s="24">
        <v>17697</v>
      </c>
      <c r="L50" s="24">
        <f t="shared" si="1"/>
        <v>0</v>
      </c>
      <c r="M50" s="24">
        <f t="shared" si="2"/>
        <v>0</v>
      </c>
      <c r="N50" s="24">
        <f t="shared" si="3"/>
        <v>0</v>
      </c>
      <c r="O50" s="25"/>
      <c r="P50" s="25"/>
      <c r="Q50" s="25"/>
      <c r="R50" s="24">
        <v>18</v>
      </c>
      <c r="S50" s="24">
        <f t="shared" si="4"/>
        <v>0</v>
      </c>
      <c r="T50" s="24">
        <f t="shared" si="5"/>
        <v>0</v>
      </c>
      <c r="U50" s="24">
        <f t="shared" si="6"/>
        <v>0</v>
      </c>
      <c r="V50" s="26">
        <f t="shared" si="7"/>
        <v>0</v>
      </c>
      <c r="W50" s="24">
        <f t="shared" si="8"/>
        <v>0</v>
      </c>
      <c r="X50" s="24">
        <f t="shared" si="9"/>
        <v>0</v>
      </c>
      <c r="Y50" s="24">
        <f t="shared" si="10"/>
        <v>0</v>
      </c>
      <c r="Z50" s="25"/>
      <c r="AA50" s="27">
        <f t="shared" si="11"/>
        <v>0</v>
      </c>
      <c r="AB50" s="28"/>
      <c r="AC50" s="27">
        <f t="shared" si="12"/>
        <v>0</v>
      </c>
      <c r="AD50" s="28"/>
      <c r="AE50" s="27">
        <f t="shared" si="13"/>
        <v>0</v>
      </c>
      <c r="AF50" s="28"/>
      <c r="AG50" s="27">
        <f t="shared" si="14"/>
        <v>0</v>
      </c>
      <c r="AH50" s="28"/>
      <c r="AI50" s="27">
        <f t="shared" si="15"/>
        <v>0</v>
      </c>
      <c r="AJ50" s="28"/>
      <c r="AK50" s="27">
        <f t="shared" si="16"/>
        <v>0</v>
      </c>
      <c r="AL50" s="28"/>
      <c r="AM50" s="27">
        <f t="shared" si="17"/>
        <v>0</v>
      </c>
      <c r="AN50" s="28"/>
      <c r="AO50" s="27">
        <f t="shared" si="18"/>
        <v>0</v>
      </c>
      <c r="AP50" s="28"/>
      <c r="AQ50" s="27">
        <f t="shared" si="19"/>
        <v>0</v>
      </c>
      <c r="AR50" s="28"/>
      <c r="AS50" s="27"/>
      <c r="AT50" s="25"/>
      <c r="AU50" s="24">
        <f t="shared" si="20"/>
        <v>0</v>
      </c>
      <c r="AV50" s="28"/>
      <c r="AW50" s="27">
        <f t="shared" si="21"/>
        <v>0</v>
      </c>
      <c r="AX50" s="28"/>
      <c r="AY50" s="27">
        <f t="shared" si="22"/>
        <v>0</v>
      </c>
      <c r="AZ50" s="25"/>
      <c r="BA50" s="27">
        <f t="shared" si="23"/>
        <v>0</v>
      </c>
      <c r="BB50" s="25"/>
      <c r="BC50" s="27">
        <f t="shared" si="24"/>
        <v>0</v>
      </c>
      <c r="BD50" s="25"/>
      <c r="BE50" s="25"/>
      <c r="BF50" s="24">
        <f t="shared" si="25"/>
        <v>0</v>
      </c>
      <c r="BG50" s="29">
        <f t="shared" si="26"/>
        <v>0</v>
      </c>
    </row>
    <row r="51" spans="1:59" ht="15.75" x14ac:dyDescent="0.25">
      <c r="A51" s="38"/>
      <c r="B51" s="39"/>
      <c r="C51" s="39"/>
      <c r="D51" s="39"/>
      <c r="E51" s="39"/>
      <c r="F51" s="39"/>
      <c r="G51" s="38"/>
      <c r="H51" s="41"/>
      <c r="I51" s="40"/>
      <c r="J51" s="23">
        <f t="shared" si="0"/>
        <v>0</v>
      </c>
      <c r="K51" s="24">
        <v>17697</v>
      </c>
      <c r="L51" s="24">
        <f t="shared" si="1"/>
        <v>0</v>
      </c>
      <c r="M51" s="24">
        <f t="shared" si="2"/>
        <v>0</v>
      </c>
      <c r="N51" s="24">
        <f t="shared" si="3"/>
        <v>0</v>
      </c>
      <c r="O51" s="25"/>
      <c r="P51" s="25"/>
      <c r="Q51" s="25"/>
      <c r="R51" s="24">
        <v>18</v>
      </c>
      <c r="S51" s="24">
        <f t="shared" si="4"/>
        <v>0</v>
      </c>
      <c r="T51" s="24">
        <f t="shared" si="5"/>
        <v>0</v>
      </c>
      <c r="U51" s="24">
        <f t="shared" si="6"/>
        <v>0</v>
      </c>
      <c r="V51" s="26">
        <f t="shared" si="7"/>
        <v>0</v>
      </c>
      <c r="W51" s="24">
        <f t="shared" si="8"/>
        <v>0</v>
      </c>
      <c r="X51" s="24">
        <f t="shared" si="9"/>
        <v>0</v>
      </c>
      <c r="Y51" s="24">
        <f t="shared" si="10"/>
        <v>0</v>
      </c>
      <c r="Z51" s="25"/>
      <c r="AA51" s="27">
        <f t="shared" si="11"/>
        <v>0</v>
      </c>
      <c r="AB51" s="28"/>
      <c r="AC51" s="27">
        <f t="shared" si="12"/>
        <v>0</v>
      </c>
      <c r="AD51" s="28"/>
      <c r="AE51" s="27">
        <f t="shared" si="13"/>
        <v>0</v>
      </c>
      <c r="AF51" s="28"/>
      <c r="AG51" s="27">
        <f t="shared" si="14"/>
        <v>0</v>
      </c>
      <c r="AH51" s="28"/>
      <c r="AI51" s="27">
        <f t="shared" si="15"/>
        <v>0</v>
      </c>
      <c r="AJ51" s="28"/>
      <c r="AK51" s="27">
        <f t="shared" si="16"/>
        <v>0</v>
      </c>
      <c r="AL51" s="28"/>
      <c r="AM51" s="27">
        <f t="shared" si="17"/>
        <v>0</v>
      </c>
      <c r="AN51" s="28"/>
      <c r="AO51" s="27">
        <f t="shared" si="18"/>
        <v>0</v>
      </c>
      <c r="AP51" s="28"/>
      <c r="AQ51" s="27">
        <f t="shared" si="19"/>
        <v>0</v>
      </c>
      <c r="AR51" s="28"/>
      <c r="AS51" s="27"/>
      <c r="AT51" s="25"/>
      <c r="AU51" s="24">
        <f t="shared" si="20"/>
        <v>0</v>
      </c>
      <c r="AV51" s="28"/>
      <c r="AW51" s="27">
        <f t="shared" si="21"/>
        <v>0</v>
      </c>
      <c r="AX51" s="28"/>
      <c r="AY51" s="27">
        <f t="shared" si="22"/>
        <v>0</v>
      </c>
      <c r="AZ51" s="25"/>
      <c r="BA51" s="27">
        <f t="shared" si="23"/>
        <v>0</v>
      </c>
      <c r="BB51" s="25"/>
      <c r="BC51" s="27">
        <f t="shared" si="24"/>
        <v>0</v>
      </c>
      <c r="BD51" s="25"/>
      <c r="BE51" s="25"/>
      <c r="BF51" s="24">
        <f t="shared" si="25"/>
        <v>0</v>
      </c>
      <c r="BG51" s="29">
        <f t="shared" si="26"/>
        <v>0</v>
      </c>
    </row>
    <row r="52" spans="1:59" ht="15.75" x14ac:dyDescent="0.25">
      <c r="A52" s="38"/>
      <c r="B52" s="39"/>
      <c r="C52" s="39"/>
      <c r="D52" s="39"/>
      <c r="E52" s="39"/>
      <c r="F52" s="39"/>
      <c r="G52" s="38"/>
      <c r="H52" s="41"/>
      <c r="I52" s="40"/>
      <c r="J52" s="23">
        <f t="shared" si="0"/>
        <v>0</v>
      </c>
      <c r="K52" s="24">
        <v>17697</v>
      </c>
      <c r="L52" s="24">
        <f t="shared" si="1"/>
        <v>0</v>
      </c>
      <c r="M52" s="24">
        <f t="shared" si="2"/>
        <v>0</v>
      </c>
      <c r="N52" s="24">
        <f t="shared" si="3"/>
        <v>0</v>
      </c>
      <c r="O52" s="25"/>
      <c r="P52" s="25"/>
      <c r="Q52" s="25"/>
      <c r="R52" s="24">
        <v>18</v>
      </c>
      <c r="S52" s="24">
        <f t="shared" si="4"/>
        <v>0</v>
      </c>
      <c r="T52" s="24">
        <f t="shared" si="5"/>
        <v>0</v>
      </c>
      <c r="U52" s="24">
        <f t="shared" si="6"/>
        <v>0</v>
      </c>
      <c r="V52" s="26">
        <f t="shared" si="7"/>
        <v>0</v>
      </c>
      <c r="W52" s="24">
        <f t="shared" si="8"/>
        <v>0</v>
      </c>
      <c r="X52" s="24">
        <f t="shared" si="9"/>
        <v>0</v>
      </c>
      <c r="Y52" s="24">
        <f t="shared" si="10"/>
        <v>0</v>
      </c>
      <c r="Z52" s="25"/>
      <c r="AA52" s="27">
        <f t="shared" si="11"/>
        <v>0</v>
      </c>
      <c r="AB52" s="28"/>
      <c r="AC52" s="27">
        <f t="shared" si="12"/>
        <v>0</v>
      </c>
      <c r="AD52" s="28"/>
      <c r="AE52" s="27">
        <f t="shared" si="13"/>
        <v>0</v>
      </c>
      <c r="AF52" s="28"/>
      <c r="AG52" s="27">
        <f t="shared" si="14"/>
        <v>0</v>
      </c>
      <c r="AH52" s="28"/>
      <c r="AI52" s="27">
        <f t="shared" si="15"/>
        <v>0</v>
      </c>
      <c r="AJ52" s="28"/>
      <c r="AK52" s="27">
        <f t="shared" si="16"/>
        <v>0</v>
      </c>
      <c r="AL52" s="28"/>
      <c r="AM52" s="27">
        <f t="shared" si="17"/>
        <v>0</v>
      </c>
      <c r="AN52" s="28"/>
      <c r="AO52" s="27">
        <f t="shared" si="18"/>
        <v>0</v>
      </c>
      <c r="AP52" s="28"/>
      <c r="AQ52" s="27">
        <f t="shared" si="19"/>
        <v>0</v>
      </c>
      <c r="AR52" s="28"/>
      <c r="AS52" s="27"/>
      <c r="AT52" s="25"/>
      <c r="AU52" s="24">
        <f t="shared" si="20"/>
        <v>0</v>
      </c>
      <c r="AV52" s="28"/>
      <c r="AW52" s="27">
        <f t="shared" si="21"/>
        <v>0</v>
      </c>
      <c r="AX52" s="28"/>
      <c r="AY52" s="27">
        <f t="shared" si="22"/>
        <v>0</v>
      </c>
      <c r="AZ52" s="25"/>
      <c r="BA52" s="27">
        <f t="shared" si="23"/>
        <v>0</v>
      </c>
      <c r="BB52" s="25"/>
      <c r="BC52" s="27">
        <f t="shared" si="24"/>
        <v>0</v>
      </c>
      <c r="BD52" s="25"/>
      <c r="BE52" s="25"/>
      <c r="BF52" s="24">
        <f t="shared" si="25"/>
        <v>0</v>
      </c>
      <c r="BG52" s="29">
        <f t="shared" si="26"/>
        <v>0</v>
      </c>
    </row>
    <row r="53" spans="1:59" ht="15.75" x14ac:dyDescent="0.25">
      <c r="A53" s="38"/>
      <c r="B53" s="39"/>
      <c r="C53" s="39"/>
      <c r="D53" s="39"/>
      <c r="E53" s="39"/>
      <c r="F53" s="39"/>
      <c r="G53" s="38"/>
      <c r="H53" s="41"/>
      <c r="I53" s="40"/>
      <c r="J53" s="23">
        <f t="shared" si="0"/>
        <v>0</v>
      </c>
      <c r="K53" s="24">
        <v>17697</v>
      </c>
      <c r="L53" s="24">
        <f t="shared" si="1"/>
        <v>0</v>
      </c>
      <c r="M53" s="24">
        <f t="shared" si="2"/>
        <v>0</v>
      </c>
      <c r="N53" s="24">
        <f t="shared" si="3"/>
        <v>0</v>
      </c>
      <c r="O53" s="25"/>
      <c r="P53" s="25"/>
      <c r="Q53" s="25"/>
      <c r="R53" s="24">
        <v>18</v>
      </c>
      <c r="S53" s="24">
        <f t="shared" si="4"/>
        <v>0</v>
      </c>
      <c r="T53" s="24">
        <f t="shared" si="5"/>
        <v>0</v>
      </c>
      <c r="U53" s="24">
        <f t="shared" si="6"/>
        <v>0</v>
      </c>
      <c r="V53" s="26">
        <f t="shared" si="7"/>
        <v>0</v>
      </c>
      <c r="W53" s="24">
        <f t="shared" si="8"/>
        <v>0</v>
      </c>
      <c r="X53" s="24">
        <f t="shared" si="9"/>
        <v>0</v>
      </c>
      <c r="Y53" s="24">
        <f t="shared" si="10"/>
        <v>0</v>
      </c>
      <c r="Z53" s="25"/>
      <c r="AA53" s="27">
        <f t="shared" si="11"/>
        <v>0</v>
      </c>
      <c r="AB53" s="28"/>
      <c r="AC53" s="27">
        <f t="shared" si="12"/>
        <v>0</v>
      </c>
      <c r="AD53" s="28"/>
      <c r="AE53" s="27">
        <f t="shared" si="13"/>
        <v>0</v>
      </c>
      <c r="AF53" s="28"/>
      <c r="AG53" s="27">
        <f t="shared" si="14"/>
        <v>0</v>
      </c>
      <c r="AH53" s="28"/>
      <c r="AI53" s="27">
        <f t="shared" si="15"/>
        <v>0</v>
      </c>
      <c r="AJ53" s="28"/>
      <c r="AK53" s="27">
        <f t="shared" si="16"/>
        <v>0</v>
      </c>
      <c r="AL53" s="28"/>
      <c r="AM53" s="27">
        <f t="shared" si="17"/>
        <v>0</v>
      </c>
      <c r="AN53" s="28"/>
      <c r="AO53" s="27">
        <f t="shared" si="18"/>
        <v>0</v>
      </c>
      <c r="AP53" s="28"/>
      <c r="AQ53" s="27">
        <f t="shared" si="19"/>
        <v>0</v>
      </c>
      <c r="AR53" s="28"/>
      <c r="AS53" s="27"/>
      <c r="AT53" s="25"/>
      <c r="AU53" s="24">
        <f t="shared" si="20"/>
        <v>0</v>
      </c>
      <c r="AV53" s="28"/>
      <c r="AW53" s="27">
        <f t="shared" si="21"/>
        <v>0</v>
      </c>
      <c r="AX53" s="28"/>
      <c r="AY53" s="27">
        <f t="shared" si="22"/>
        <v>0</v>
      </c>
      <c r="AZ53" s="25"/>
      <c r="BA53" s="27">
        <f t="shared" si="23"/>
        <v>0</v>
      </c>
      <c r="BB53" s="25"/>
      <c r="BC53" s="27">
        <f t="shared" si="24"/>
        <v>0</v>
      </c>
      <c r="BD53" s="25"/>
      <c r="BE53" s="25"/>
      <c r="BF53" s="24">
        <f t="shared" si="25"/>
        <v>0</v>
      </c>
      <c r="BG53" s="29">
        <f t="shared" si="26"/>
        <v>0</v>
      </c>
    </row>
    <row r="54" spans="1:59" ht="15.75" x14ac:dyDescent="0.25">
      <c r="A54" s="38"/>
      <c r="B54" s="39"/>
      <c r="C54" s="39"/>
      <c r="D54" s="39"/>
      <c r="E54" s="39"/>
      <c r="F54" s="39"/>
      <c r="G54" s="38"/>
      <c r="H54" s="41"/>
      <c r="I54" s="40"/>
      <c r="J54" s="23">
        <f t="shared" si="0"/>
        <v>0</v>
      </c>
      <c r="K54" s="24">
        <v>17697</v>
      </c>
      <c r="L54" s="24">
        <f t="shared" si="1"/>
        <v>0</v>
      </c>
      <c r="M54" s="24">
        <f t="shared" si="2"/>
        <v>0</v>
      </c>
      <c r="N54" s="24">
        <f t="shared" si="3"/>
        <v>0</v>
      </c>
      <c r="O54" s="25"/>
      <c r="P54" s="25"/>
      <c r="Q54" s="25"/>
      <c r="R54" s="24">
        <v>18</v>
      </c>
      <c r="S54" s="24">
        <f t="shared" si="4"/>
        <v>0</v>
      </c>
      <c r="T54" s="24">
        <f t="shared" si="5"/>
        <v>0</v>
      </c>
      <c r="U54" s="24">
        <f t="shared" si="6"/>
        <v>0</v>
      </c>
      <c r="V54" s="26">
        <f t="shared" si="7"/>
        <v>0</v>
      </c>
      <c r="W54" s="24">
        <f t="shared" si="8"/>
        <v>0</v>
      </c>
      <c r="X54" s="24">
        <f t="shared" si="9"/>
        <v>0</v>
      </c>
      <c r="Y54" s="24">
        <f t="shared" si="10"/>
        <v>0</v>
      </c>
      <c r="Z54" s="25"/>
      <c r="AA54" s="27">
        <f t="shared" si="11"/>
        <v>0</v>
      </c>
      <c r="AB54" s="28"/>
      <c r="AC54" s="27">
        <f t="shared" si="12"/>
        <v>0</v>
      </c>
      <c r="AD54" s="28"/>
      <c r="AE54" s="27">
        <f t="shared" si="13"/>
        <v>0</v>
      </c>
      <c r="AF54" s="28"/>
      <c r="AG54" s="27">
        <f t="shared" si="14"/>
        <v>0</v>
      </c>
      <c r="AH54" s="28"/>
      <c r="AI54" s="27">
        <f t="shared" si="15"/>
        <v>0</v>
      </c>
      <c r="AJ54" s="28"/>
      <c r="AK54" s="27">
        <f t="shared" si="16"/>
        <v>0</v>
      </c>
      <c r="AL54" s="28"/>
      <c r="AM54" s="27">
        <f t="shared" si="17"/>
        <v>0</v>
      </c>
      <c r="AN54" s="28"/>
      <c r="AO54" s="27">
        <f t="shared" si="18"/>
        <v>0</v>
      </c>
      <c r="AP54" s="28"/>
      <c r="AQ54" s="27">
        <f t="shared" si="19"/>
        <v>0</v>
      </c>
      <c r="AR54" s="28"/>
      <c r="AS54" s="27"/>
      <c r="AT54" s="25"/>
      <c r="AU54" s="24">
        <f t="shared" si="20"/>
        <v>0</v>
      </c>
      <c r="AV54" s="28"/>
      <c r="AW54" s="27">
        <f t="shared" si="21"/>
        <v>0</v>
      </c>
      <c r="AX54" s="28"/>
      <c r="AY54" s="27">
        <f t="shared" si="22"/>
        <v>0</v>
      </c>
      <c r="AZ54" s="25"/>
      <c r="BA54" s="27">
        <f t="shared" si="23"/>
        <v>0</v>
      </c>
      <c r="BB54" s="25"/>
      <c r="BC54" s="27">
        <f t="shared" si="24"/>
        <v>0</v>
      </c>
      <c r="BD54" s="25"/>
      <c r="BE54" s="25"/>
      <c r="BF54" s="24">
        <f t="shared" si="25"/>
        <v>0</v>
      </c>
      <c r="BG54" s="29">
        <f t="shared" si="26"/>
        <v>0</v>
      </c>
    </row>
    <row r="55" spans="1:59" ht="15.75" x14ac:dyDescent="0.25">
      <c r="A55" s="38"/>
      <c r="B55" s="39"/>
      <c r="C55" s="39"/>
      <c r="D55" s="39"/>
      <c r="E55" s="39"/>
      <c r="F55" s="39"/>
      <c r="G55" s="38"/>
      <c r="H55" s="41"/>
      <c r="I55" s="40"/>
      <c r="J55" s="23">
        <f t="shared" si="0"/>
        <v>0</v>
      </c>
      <c r="K55" s="24">
        <v>17697</v>
      </c>
      <c r="L55" s="24">
        <f t="shared" si="1"/>
        <v>0</v>
      </c>
      <c r="M55" s="24">
        <f t="shared" si="2"/>
        <v>0</v>
      </c>
      <c r="N55" s="24">
        <f t="shared" si="3"/>
        <v>0</v>
      </c>
      <c r="O55" s="25"/>
      <c r="P55" s="25"/>
      <c r="Q55" s="25"/>
      <c r="R55" s="24">
        <v>18</v>
      </c>
      <c r="S55" s="24">
        <f t="shared" si="4"/>
        <v>0</v>
      </c>
      <c r="T55" s="24">
        <f t="shared" si="5"/>
        <v>0</v>
      </c>
      <c r="U55" s="24">
        <f t="shared" si="6"/>
        <v>0</v>
      </c>
      <c r="V55" s="26">
        <f t="shared" si="7"/>
        <v>0</v>
      </c>
      <c r="W55" s="24">
        <f t="shared" si="8"/>
        <v>0</v>
      </c>
      <c r="X55" s="24">
        <f t="shared" si="9"/>
        <v>0</v>
      </c>
      <c r="Y55" s="24">
        <f t="shared" si="10"/>
        <v>0</v>
      </c>
      <c r="Z55" s="25"/>
      <c r="AA55" s="27">
        <f t="shared" si="11"/>
        <v>0</v>
      </c>
      <c r="AB55" s="28"/>
      <c r="AC55" s="27">
        <f t="shared" si="12"/>
        <v>0</v>
      </c>
      <c r="AD55" s="28"/>
      <c r="AE55" s="27">
        <f t="shared" si="13"/>
        <v>0</v>
      </c>
      <c r="AF55" s="28"/>
      <c r="AG55" s="27">
        <f t="shared" si="14"/>
        <v>0</v>
      </c>
      <c r="AH55" s="28"/>
      <c r="AI55" s="27">
        <f t="shared" si="15"/>
        <v>0</v>
      </c>
      <c r="AJ55" s="28"/>
      <c r="AK55" s="27">
        <f t="shared" si="16"/>
        <v>0</v>
      </c>
      <c r="AL55" s="28"/>
      <c r="AM55" s="27">
        <f t="shared" si="17"/>
        <v>0</v>
      </c>
      <c r="AN55" s="28"/>
      <c r="AO55" s="27">
        <f t="shared" si="18"/>
        <v>0</v>
      </c>
      <c r="AP55" s="28"/>
      <c r="AQ55" s="27">
        <f t="shared" si="19"/>
        <v>0</v>
      </c>
      <c r="AR55" s="28"/>
      <c r="AS55" s="27"/>
      <c r="AT55" s="25"/>
      <c r="AU55" s="24">
        <f t="shared" si="20"/>
        <v>0</v>
      </c>
      <c r="AV55" s="28"/>
      <c r="AW55" s="27">
        <f t="shared" si="21"/>
        <v>0</v>
      </c>
      <c r="AX55" s="28"/>
      <c r="AY55" s="27">
        <f t="shared" si="22"/>
        <v>0</v>
      </c>
      <c r="AZ55" s="25"/>
      <c r="BA55" s="27">
        <f t="shared" si="23"/>
        <v>0</v>
      </c>
      <c r="BB55" s="25"/>
      <c r="BC55" s="27">
        <f t="shared" si="24"/>
        <v>0</v>
      </c>
      <c r="BD55" s="25"/>
      <c r="BE55" s="25"/>
      <c r="BF55" s="24">
        <f t="shared" si="25"/>
        <v>0</v>
      </c>
      <c r="BG55" s="29">
        <f t="shared" si="26"/>
        <v>0</v>
      </c>
    </row>
    <row r="56" spans="1:59" ht="15.75" x14ac:dyDescent="0.25">
      <c r="A56" s="38"/>
      <c r="B56" s="39"/>
      <c r="C56" s="39"/>
      <c r="D56" s="39"/>
      <c r="E56" s="39"/>
      <c r="F56" s="39"/>
      <c r="G56" s="38"/>
      <c r="H56" s="41"/>
      <c r="I56" s="40"/>
      <c r="J56" s="23">
        <f t="shared" si="0"/>
        <v>0</v>
      </c>
      <c r="K56" s="24">
        <v>17697</v>
      </c>
      <c r="L56" s="24">
        <f t="shared" si="1"/>
        <v>0</v>
      </c>
      <c r="M56" s="24">
        <f t="shared" si="2"/>
        <v>0</v>
      </c>
      <c r="N56" s="24">
        <f t="shared" si="3"/>
        <v>0</v>
      </c>
      <c r="O56" s="25"/>
      <c r="P56" s="25"/>
      <c r="Q56" s="25"/>
      <c r="R56" s="24">
        <v>18</v>
      </c>
      <c r="S56" s="24">
        <f t="shared" si="4"/>
        <v>0</v>
      </c>
      <c r="T56" s="24">
        <f t="shared" si="5"/>
        <v>0</v>
      </c>
      <c r="U56" s="24">
        <f t="shared" si="6"/>
        <v>0</v>
      </c>
      <c r="V56" s="26">
        <f t="shared" si="7"/>
        <v>0</v>
      </c>
      <c r="W56" s="24">
        <f t="shared" si="8"/>
        <v>0</v>
      </c>
      <c r="X56" s="24">
        <f t="shared" si="9"/>
        <v>0</v>
      </c>
      <c r="Y56" s="24">
        <f t="shared" si="10"/>
        <v>0</v>
      </c>
      <c r="Z56" s="25"/>
      <c r="AA56" s="27">
        <f t="shared" si="11"/>
        <v>0</v>
      </c>
      <c r="AB56" s="28"/>
      <c r="AC56" s="27">
        <f t="shared" si="12"/>
        <v>0</v>
      </c>
      <c r="AD56" s="28"/>
      <c r="AE56" s="27">
        <f t="shared" si="13"/>
        <v>0</v>
      </c>
      <c r="AF56" s="28"/>
      <c r="AG56" s="27">
        <f t="shared" si="14"/>
        <v>0</v>
      </c>
      <c r="AH56" s="28"/>
      <c r="AI56" s="27">
        <f t="shared" si="15"/>
        <v>0</v>
      </c>
      <c r="AJ56" s="28"/>
      <c r="AK56" s="27">
        <f t="shared" si="16"/>
        <v>0</v>
      </c>
      <c r="AL56" s="28"/>
      <c r="AM56" s="27">
        <f t="shared" si="17"/>
        <v>0</v>
      </c>
      <c r="AN56" s="28"/>
      <c r="AO56" s="27">
        <f t="shared" si="18"/>
        <v>0</v>
      </c>
      <c r="AP56" s="28"/>
      <c r="AQ56" s="27">
        <f t="shared" si="19"/>
        <v>0</v>
      </c>
      <c r="AR56" s="28"/>
      <c r="AS56" s="27"/>
      <c r="AT56" s="25"/>
      <c r="AU56" s="24">
        <f t="shared" si="20"/>
        <v>0</v>
      </c>
      <c r="AV56" s="28"/>
      <c r="AW56" s="27">
        <f t="shared" si="21"/>
        <v>0</v>
      </c>
      <c r="AX56" s="28"/>
      <c r="AY56" s="27">
        <f t="shared" si="22"/>
        <v>0</v>
      </c>
      <c r="AZ56" s="25"/>
      <c r="BA56" s="27">
        <f t="shared" si="23"/>
        <v>0</v>
      </c>
      <c r="BB56" s="25"/>
      <c r="BC56" s="27">
        <f t="shared" si="24"/>
        <v>0</v>
      </c>
      <c r="BD56" s="25"/>
      <c r="BE56" s="25"/>
      <c r="BF56" s="24">
        <f t="shared" si="25"/>
        <v>0</v>
      </c>
      <c r="BG56" s="29">
        <f t="shared" si="26"/>
        <v>0</v>
      </c>
    </row>
    <row r="57" spans="1:59" ht="15.75" x14ac:dyDescent="0.25">
      <c r="A57" s="38"/>
      <c r="B57" s="39"/>
      <c r="C57" s="39"/>
      <c r="D57" s="39"/>
      <c r="E57" s="39"/>
      <c r="F57" s="39"/>
      <c r="G57" s="38"/>
      <c r="H57" s="41"/>
      <c r="I57" s="40"/>
      <c r="J57" s="23">
        <f t="shared" si="0"/>
        <v>0</v>
      </c>
      <c r="K57" s="24">
        <v>17697</v>
      </c>
      <c r="L57" s="24">
        <f t="shared" si="1"/>
        <v>0</v>
      </c>
      <c r="M57" s="24">
        <f t="shared" si="2"/>
        <v>0</v>
      </c>
      <c r="N57" s="24">
        <f t="shared" si="3"/>
        <v>0</v>
      </c>
      <c r="O57" s="25"/>
      <c r="P57" s="25"/>
      <c r="Q57" s="25"/>
      <c r="R57" s="24">
        <v>18</v>
      </c>
      <c r="S57" s="24">
        <f t="shared" si="4"/>
        <v>0</v>
      </c>
      <c r="T57" s="24">
        <f t="shared" si="5"/>
        <v>0</v>
      </c>
      <c r="U57" s="24">
        <f t="shared" si="6"/>
        <v>0</v>
      </c>
      <c r="V57" s="26">
        <f t="shared" si="7"/>
        <v>0</v>
      </c>
      <c r="W57" s="24">
        <f t="shared" si="8"/>
        <v>0</v>
      </c>
      <c r="X57" s="24">
        <f t="shared" si="9"/>
        <v>0</v>
      </c>
      <c r="Y57" s="24">
        <f t="shared" si="10"/>
        <v>0</v>
      </c>
      <c r="Z57" s="25"/>
      <c r="AA57" s="27">
        <f t="shared" si="11"/>
        <v>0</v>
      </c>
      <c r="AB57" s="28"/>
      <c r="AC57" s="27">
        <f t="shared" si="12"/>
        <v>0</v>
      </c>
      <c r="AD57" s="28"/>
      <c r="AE57" s="27">
        <f t="shared" si="13"/>
        <v>0</v>
      </c>
      <c r="AF57" s="28"/>
      <c r="AG57" s="27">
        <f t="shared" si="14"/>
        <v>0</v>
      </c>
      <c r="AH57" s="28"/>
      <c r="AI57" s="27">
        <f t="shared" si="15"/>
        <v>0</v>
      </c>
      <c r="AJ57" s="28"/>
      <c r="AK57" s="27">
        <f t="shared" si="16"/>
        <v>0</v>
      </c>
      <c r="AL57" s="28"/>
      <c r="AM57" s="27">
        <f t="shared" si="17"/>
        <v>0</v>
      </c>
      <c r="AN57" s="28"/>
      <c r="AO57" s="27">
        <f t="shared" si="18"/>
        <v>0</v>
      </c>
      <c r="AP57" s="28"/>
      <c r="AQ57" s="27">
        <f t="shared" si="19"/>
        <v>0</v>
      </c>
      <c r="AR57" s="28"/>
      <c r="AS57" s="27"/>
      <c r="AT57" s="25"/>
      <c r="AU57" s="24">
        <f t="shared" si="20"/>
        <v>0</v>
      </c>
      <c r="AV57" s="28"/>
      <c r="AW57" s="27">
        <f t="shared" si="21"/>
        <v>0</v>
      </c>
      <c r="AX57" s="28"/>
      <c r="AY57" s="27">
        <f t="shared" si="22"/>
        <v>0</v>
      </c>
      <c r="AZ57" s="25"/>
      <c r="BA57" s="27">
        <f t="shared" si="23"/>
        <v>0</v>
      </c>
      <c r="BB57" s="25"/>
      <c r="BC57" s="27">
        <f t="shared" si="24"/>
        <v>0</v>
      </c>
      <c r="BD57" s="25"/>
      <c r="BE57" s="25"/>
      <c r="BF57" s="24">
        <f t="shared" si="25"/>
        <v>0</v>
      </c>
      <c r="BG57" s="29">
        <f t="shared" si="26"/>
        <v>0</v>
      </c>
    </row>
    <row r="58" spans="1:59" ht="15.75" x14ac:dyDescent="0.25">
      <c r="A58" s="38"/>
      <c r="B58" s="39"/>
      <c r="C58" s="39"/>
      <c r="D58" s="39"/>
      <c r="E58" s="39"/>
      <c r="F58" s="39"/>
      <c r="G58" s="38"/>
      <c r="H58" s="41"/>
      <c r="I58" s="40"/>
      <c r="J58" s="23">
        <f t="shared" si="0"/>
        <v>0</v>
      </c>
      <c r="K58" s="24">
        <v>17697</v>
      </c>
      <c r="L58" s="24">
        <f t="shared" si="1"/>
        <v>0</v>
      </c>
      <c r="M58" s="24">
        <f t="shared" si="2"/>
        <v>0</v>
      </c>
      <c r="N58" s="24">
        <f t="shared" si="3"/>
        <v>0</v>
      </c>
      <c r="O58" s="25"/>
      <c r="P58" s="25"/>
      <c r="Q58" s="25"/>
      <c r="R58" s="24">
        <v>18</v>
      </c>
      <c r="S58" s="24">
        <f t="shared" si="4"/>
        <v>0</v>
      </c>
      <c r="T58" s="24">
        <f t="shared" si="5"/>
        <v>0</v>
      </c>
      <c r="U58" s="24">
        <f t="shared" si="6"/>
        <v>0</v>
      </c>
      <c r="V58" s="26">
        <f t="shared" si="7"/>
        <v>0</v>
      </c>
      <c r="W58" s="24">
        <f t="shared" si="8"/>
        <v>0</v>
      </c>
      <c r="X58" s="24">
        <f t="shared" si="9"/>
        <v>0</v>
      </c>
      <c r="Y58" s="24">
        <f t="shared" si="10"/>
        <v>0</v>
      </c>
      <c r="Z58" s="25"/>
      <c r="AA58" s="27">
        <f t="shared" si="11"/>
        <v>0</v>
      </c>
      <c r="AB58" s="28"/>
      <c r="AC58" s="27">
        <f t="shared" si="12"/>
        <v>0</v>
      </c>
      <c r="AD58" s="28"/>
      <c r="AE58" s="27">
        <f t="shared" si="13"/>
        <v>0</v>
      </c>
      <c r="AF58" s="28"/>
      <c r="AG58" s="27">
        <f t="shared" si="14"/>
        <v>0</v>
      </c>
      <c r="AH58" s="28"/>
      <c r="AI58" s="27">
        <f t="shared" si="15"/>
        <v>0</v>
      </c>
      <c r="AJ58" s="28"/>
      <c r="AK58" s="27">
        <f t="shared" si="16"/>
        <v>0</v>
      </c>
      <c r="AL58" s="28"/>
      <c r="AM58" s="27">
        <f t="shared" si="17"/>
        <v>0</v>
      </c>
      <c r="AN58" s="28"/>
      <c r="AO58" s="27">
        <f t="shared" si="18"/>
        <v>0</v>
      </c>
      <c r="AP58" s="28"/>
      <c r="AQ58" s="27">
        <f t="shared" si="19"/>
        <v>0</v>
      </c>
      <c r="AR58" s="28"/>
      <c r="AS58" s="27"/>
      <c r="AT58" s="25"/>
      <c r="AU58" s="24">
        <f t="shared" si="20"/>
        <v>0</v>
      </c>
      <c r="AV58" s="28"/>
      <c r="AW58" s="27">
        <f t="shared" si="21"/>
        <v>0</v>
      </c>
      <c r="AX58" s="28"/>
      <c r="AY58" s="27">
        <f t="shared" si="22"/>
        <v>0</v>
      </c>
      <c r="AZ58" s="25"/>
      <c r="BA58" s="27">
        <f t="shared" si="23"/>
        <v>0</v>
      </c>
      <c r="BB58" s="25"/>
      <c r="BC58" s="27">
        <f t="shared" si="24"/>
        <v>0</v>
      </c>
      <c r="BD58" s="25"/>
      <c r="BE58" s="25"/>
      <c r="BF58" s="24">
        <f t="shared" si="25"/>
        <v>0</v>
      </c>
      <c r="BG58" s="29">
        <f t="shared" si="26"/>
        <v>0</v>
      </c>
    </row>
    <row r="59" spans="1:59" ht="15.75" x14ac:dyDescent="0.25">
      <c r="A59" s="38"/>
      <c r="B59" s="39"/>
      <c r="C59" s="39"/>
      <c r="D59" s="39"/>
      <c r="E59" s="39"/>
      <c r="F59" s="39"/>
      <c r="G59" s="38"/>
      <c r="H59" s="41"/>
      <c r="I59" s="40"/>
      <c r="J59" s="23">
        <f t="shared" si="0"/>
        <v>0</v>
      </c>
      <c r="K59" s="24">
        <v>17697</v>
      </c>
      <c r="L59" s="24">
        <f t="shared" si="1"/>
        <v>0</v>
      </c>
      <c r="M59" s="24">
        <f t="shared" si="2"/>
        <v>0</v>
      </c>
      <c r="N59" s="24">
        <f t="shared" si="3"/>
        <v>0</v>
      </c>
      <c r="O59" s="25"/>
      <c r="P59" s="25"/>
      <c r="Q59" s="25"/>
      <c r="R59" s="24">
        <v>18</v>
      </c>
      <c r="S59" s="24">
        <f t="shared" si="4"/>
        <v>0</v>
      </c>
      <c r="T59" s="24">
        <f t="shared" si="5"/>
        <v>0</v>
      </c>
      <c r="U59" s="24">
        <f t="shared" si="6"/>
        <v>0</v>
      </c>
      <c r="V59" s="26">
        <f t="shared" si="7"/>
        <v>0</v>
      </c>
      <c r="W59" s="24">
        <f t="shared" si="8"/>
        <v>0</v>
      </c>
      <c r="X59" s="24">
        <f t="shared" si="9"/>
        <v>0</v>
      </c>
      <c r="Y59" s="24">
        <f t="shared" si="10"/>
        <v>0</v>
      </c>
      <c r="Z59" s="25"/>
      <c r="AA59" s="27">
        <f t="shared" si="11"/>
        <v>0</v>
      </c>
      <c r="AB59" s="28"/>
      <c r="AC59" s="27">
        <f t="shared" si="12"/>
        <v>0</v>
      </c>
      <c r="AD59" s="28"/>
      <c r="AE59" s="27">
        <f t="shared" si="13"/>
        <v>0</v>
      </c>
      <c r="AF59" s="28"/>
      <c r="AG59" s="27">
        <f t="shared" si="14"/>
        <v>0</v>
      </c>
      <c r="AH59" s="28"/>
      <c r="AI59" s="27">
        <f t="shared" si="15"/>
        <v>0</v>
      </c>
      <c r="AJ59" s="28"/>
      <c r="AK59" s="27">
        <f t="shared" si="16"/>
        <v>0</v>
      </c>
      <c r="AL59" s="28"/>
      <c r="AM59" s="27">
        <f t="shared" si="17"/>
        <v>0</v>
      </c>
      <c r="AN59" s="28"/>
      <c r="AO59" s="27">
        <f t="shared" si="18"/>
        <v>0</v>
      </c>
      <c r="AP59" s="28"/>
      <c r="AQ59" s="27">
        <f t="shared" si="19"/>
        <v>0</v>
      </c>
      <c r="AR59" s="28"/>
      <c r="AS59" s="27"/>
      <c r="AT59" s="25"/>
      <c r="AU59" s="24">
        <f t="shared" si="20"/>
        <v>0</v>
      </c>
      <c r="AV59" s="28"/>
      <c r="AW59" s="27">
        <f t="shared" si="21"/>
        <v>0</v>
      </c>
      <c r="AX59" s="28"/>
      <c r="AY59" s="27">
        <f t="shared" si="22"/>
        <v>0</v>
      </c>
      <c r="AZ59" s="25"/>
      <c r="BA59" s="27">
        <f t="shared" si="23"/>
        <v>0</v>
      </c>
      <c r="BB59" s="25"/>
      <c r="BC59" s="27">
        <f t="shared" si="24"/>
        <v>0</v>
      </c>
      <c r="BD59" s="25"/>
      <c r="BE59" s="25"/>
      <c r="BF59" s="24">
        <f t="shared" si="25"/>
        <v>0</v>
      </c>
      <c r="BG59" s="29">
        <f t="shared" si="26"/>
        <v>0</v>
      </c>
    </row>
    <row r="60" spans="1:59" ht="15.75" x14ac:dyDescent="0.25">
      <c r="A60" s="38"/>
      <c r="B60" s="39"/>
      <c r="C60" s="39"/>
      <c r="D60" s="39"/>
      <c r="E60" s="39"/>
      <c r="F60" s="39"/>
      <c r="G60" s="38"/>
      <c r="H60" s="41"/>
      <c r="I60" s="40"/>
      <c r="J60" s="23">
        <f t="shared" si="0"/>
        <v>0</v>
      </c>
      <c r="K60" s="24">
        <v>17697</v>
      </c>
      <c r="L60" s="24">
        <f t="shared" si="1"/>
        <v>0</v>
      </c>
      <c r="M60" s="24">
        <f t="shared" si="2"/>
        <v>0</v>
      </c>
      <c r="N60" s="24">
        <f t="shared" si="3"/>
        <v>0</v>
      </c>
      <c r="O60" s="25"/>
      <c r="P60" s="25"/>
      <c r="Q60" s="25"/>
      <c r="R60" s="24">
        <v>18</v>
      </c>
      <c r="S60" s="24">
        <f t="shared" si="4"/>
        <v>0</v>
      </c>
      <c r="T60" s="24">
        <f t="shared" si="5"/>
        <v>0</v>
      </c>
      <c r="U60" s="24">
        <f t="shared" si="6"/>
        <v>0</v>
      </c>
      <c r="V60" s="26">
        <f t="shared" si="7"/>
        <v>0</v>
      </c>
      <c r="W60" s="24">
        <f t="shared" si="8"/>
        <v>0</v>
      </c>
      <c r="X60" s="24">
        <f t="shared" si="9"/>
        <v>0</v>
      </c>
      <c r="Y60" s="24">
        <f t="shared" si="10"/>
        <v>0</v>
      </c>
      <c r="Z60" s="25"/>
      <c r="AA60" s="27">
        <f t="shared" si="11"/>
        <v>0</v>
      </c>
      <c r="AB60" s="28"/>
      <c r="AC60" s="27">
        <f t="shared" si="12"/>
        <v>0</v>
      </c>
      <c r="AD60" s="28"/>
      <c r="AE60" s="27">
        <f t="shared" si="13"/>
        <v>0</v>
      </c>
      <c r="AF60" s="28"/>
      <c r="AG60" s="27">
        <f t="shared" si="14"/>
        <v>0</v>
      </c>
      <c r="AH60" s="28"/>
      <c r="AI60" s="27">
        <f t="shared" si="15"/>
        <v>0</v>
      </c>
      <c r="AJ60" s="28"/>
      <c r="AK60" s="27">
        <f t="shared" si="16"/>
        <v>0</v>
      </c>
      <c r="AL60" s="28"/>
      <c r="AM60" s="27">
        <f t="shared" si="17"/>
        <v>0</v>
      </c>
      <c r="AN60" s="28"/>
      <c r="AO60" s="27">
        <f t="shared" si="18"/>
        <v>0</v>
      </c>
      <c r="AP60" s="28"/>
      <c r="AQ60" s="27">
        <f t="shared" si="19"/>
        <v>0</v>
      </c>
      <c r="AR60" s="28"/>
      <c r="AS60" s="27"/>
      <c r="AT60" s="25"/>
      <c r="AU60" s="24">
        <f t="shared" si="20"/>
        <v>0</v>
      </c>
      <c r="AV60" s="28"/>
      <c r="AW60" s="27">
        <f t="shared" si="21"/>
        <v>0</v>
      </c>
      <c r="AX60" s="28"/>
      <c r="AY60" s="27">
        <f t="shared" si="22"/>
        <v>0</v>
      </c>
      <c r="AZ60" s="25"/>
      <c r="BA60" s="27">
        <f t="shared" si="23"/>
        <v>0</v>
      </c>
      <c r="BB60" s="25"/>
      <c r="BC60" s="27">
        <f t="shared" si="24"/>
        <v>0</v>
      </c>
      <c r="BD60" s="25"/>
      <c r="BE60" s="25"/>
      <c r="BF60" s="24">
        <f t="shared" si="25"/>
        <v>0</v>
      </c>
      <c r="BG60" s="29">
        <f t="shared" si="26"/>
        <v>0</v>
      </c>
    </row>
    <row r="61" spans="1:59" ht="15.75" x14ac:dyDescent="0.25">
      <c r="A61" s="38"/>
      <c r="B61" s="39"/>
      <c r="C61" s="39"/>
      <c r="D61" s="39"/>
      <c r="E61" s="39"/>
      <c r="F61" s="39"/>
      <c r="G61" s="38"/>
      <c r="H61" s="41"/>
      <c r="I61" s="40"/>
      <c r="J61" s="23">
        <f t="shared" si="0"/>
        <v>0</v>
      </c>
      <c r="K61" s="24">
        <v>17697</v>
      </c>
      <c r="L61" s="24">
        <f t="shared" si="1"/>
        <v>0</v>
      </c>
      <c r="M61" s="24">
        <f t="shared" si="2"/>
        <v>0</v>
      </c>
      <c r="N61" s="24">
        <f t="shared" si="3"/>
        <v>0</v>
      </c>
      <c r="O61" s="25"/>
      <c r="P61" s="25"/>
      <c r="Q61" s="25"/>
      <c r="R61" s="24">
        <v>18</v>
      </c>
      <c r="S61" s="24">
        <f t="shared" si="4"/>
        <v>0</v>
      </c>
      <c r="T61" s="24">
        <f t="shared" si="5"/>
        <v>0</v>
      </c>
      <c r="U61" s="24">
        <f t="shared" si="6"/>
        <v>0</v>
      </c>
      <c r="V61" s="26">
        <f t="shared" si="7"/>
        <v>0</v>
      </c>
      <c r="W61" s="24">
        <f t="shared" si="8"/>
        <v>0</v>
      </c>
      <c r="X61" s="24">
        <f t="shared" si="9"/>
        <v>0</v>
      </c>
      <c r="Y61" s="24">
        <f t="shared" si="10"/>
        <v>0</v>
      </c>
      <c r="Z61" s="25"/>
      <c r="AA61" s="27">
        <f t="shared" si="11"/>
        <v>0</v>
      </c>
      <c r="AB61" s="28"/>
      <c r="AC61" s="27">
        <f t="shared" si="12"/>
        <v>0</v>
      </c>
      <c r="AD61" s="28"/>
      <c r="AE61" s="27">
        <f t="shared" si="13"/>
        <v>0</v>
      </c>
      <c r="AF61" s="28"/>
      <c r="AG61" s="27">
        <f t="shared" si="14"/>
        <v>0</v>
      </c>
      <c r="AH61" s="28"/>
      <c r="AI61" s="27">
        <f t="shared" si="15"/>
        <v>0</v>
      </c>
      <c r="AJ61" s="28"/>
      <c r="AK61" s="27">
        <f t="shared" si="16"/>
        <v>0</v>
      </c>
      <c r="AL61" s="28"/>
      <c r="AM61" s="27">
        <f t="shared" si="17"/>
        <v>0</v>
      </c>
      <c r="AN61" s="28"/>
      <c r="AO61" s="27">
        <f t="shared" si="18"/>
        <v>0</v>
      </c>
      <c r="AP61" s="28"/>
      <c r="AQ61" s="27">
        <f t="shared" si="19"/>
        <v>0</v>
      </c>
      <c r="AR61" s="28"/>
      <c r="AS61" s="27"/>
      <c r="AT61" s="25"/>
      <c r="AU61" s="24">
        <f t="shared" si="20"/>
        <v>0</v>
      </c>
      <c r="AV61" s="28"/>
      <c r="AW61" s="27">
        <f t="shared" si="21"/>
        <v>0</v>
      </c>
      <c r="AX61" s="28"/>
      <c r="AY61" s="27">
        <f t="shared" si="22"/>
        <v>0</v>
      </c>
      <c r="AZ61" s="25"/>
      <c r="BA61" s="27">
        <f t="shared" si="23"/>
        <v>0</v>
      </c>
      <c r="BB61" s="25"/>
      <c r="BC61" s="27">
        <f t="shared" si="24"/>
        <v>0</v>
      </c>
      <c r="BD61" s="25"/>
      <c r="BE61" s="25"/>
      <c r="BF61" s="24">
        <f t="shared" si="25"/>
        <v>0</v>
      </c>
      <c r="BG61" s="29">
        <f t="shared" si="26"/>
        <v>0</v>
      </c>
    </row>
    <row r="62" spans="1:59" ht="15.75" x14ac:dyDescent="0.25">
      <c r="A62" s="38"/>
      <c r="B62" s="39"/>
      <c r="C62" s="39"/>
      <c r="D62" s="39"/>
      <c r="E62" s="39"/>
      <c r="F62" s="39"/>
      <c r="G62" s="38"/>
      <c r="H62" s="41"/>
      <c r="I62" s="40"/>
      <c r="J62" s="23">
        <f t="shared" si="0"/>
        <v>0</v>
      </c>
      <c r="K62" s="24">
        <v>17697</v>
      </c>
      <c r="L62" s="24">
        <f t="shared" si="1"/>
        <v>0</v>
      </c>
      <c r="M62" s="24">
        <f t="shared" si="2"/>
        <v>0</v>
      </c>
      <c r="N62" s="24">
        <f t="shared" si="3"/>
        <v>0</v>
      </c>
      <c r="O62" s="25"/>
      <c r="P62" s="25"/>
      <c r="Q62" s="25"/>
      <c r="R62" s="24">
        <v>18</v>
      </c>
      <c r="S62" s="24">
        <f t="shared" si="4"/>
        <v>0</v>
      </c>
      <c r="T62" s="24">
        <f t="shared" si="5"/>
        <v>0</v>
      </c>
      <c r="U62" s="24">
        <f t="shared" si="6"/>
        <v>0</v>
      </c>
      <c r="V62" s="26">
        <f t="shared" si="7"/>
        <v>0</v>
      </c>
      <c r="W62" s="24">
        <f t="shared" si="8"/>
        <v>0</v>
      </c>
      <c r="X62" s="24">
        <f t="shared" si="9"/>
        <v>0</v>
      </c>
      <c r="Y62" s="24">
        <f t="shared" si="10"/>
        <v>0</v>
      </c>
      <c r="Z62" s="25"/>
      <c r="AA62" s="27">
        <f t="shared" si="11"/>
        <v>0</v>
      </c>
      <c r="AB62" s="28"/>
      <c r="AC62" s="27">
        <f t="shared" si="12"/>
        <v>0</v>
      </c>
      <c r="AD62" s="28"/>
      <c r="AE62" s="27">
        <f t="shared" si="13"/>
        <v>0</v>
      </c>
      <c r="AF62" s="28"/>
      <c r="AG62" s="27">
        <f t="shared" si="14"/>
        <v>0</v>
      </c>
      <c r="AH62" s="28"/>
      <c r="AI62" s="27">
        <f t="shared" si="15"/>
        <v>0</v>
      </c>
      <c r="AJ62" s="28"/>
      <c r="AK62" s="27">
        <f t="shared" si="16"/>
        <v>0</v>
      </c>
      <c r="AL62" s="28"/>
      <c r="AM62" s="27">
        <f t="shared" si="17"/>
        <v>0</v>
      </c>
      <c r="AN62" s="28"/>
      <c r="AO62" s="27">
        <f t="shared" si="18"/>
        <v>0</v>
      </c>
      <c r="AP62" s="28"/>
      <c r="AQ62" s="27">
        <f t="shared" si="19"/>
        <v>0</v>
      </c>
      <c r="AR62" s="28"/>
      <c r="AS62" s="27"/>
      <c r="AT62" s="25"/>
      <c r="AU62" s="24">
        <f t="shared" si="20"/>
        <v>0</v>
      </c>
      <c r="AV62" s="28"/>
      <c r="AW62" s="27">
        <f t="shared" si="21"/>
        <v>0</v>
      </c>
      <c r="AX62" s="28"/>
      <c r="AY62" s="27">
        <f t="shared" si="22"/>
        <v>0</v>
      </c>
      <c r="AZ62" s="25"/>
      <c r="BA62" s="27">
        <f t="shared" si="23"/>
        <v>0</v>
      </c>
      <c r="BB62" s="25"/>
      <c r="BC62" s="27">
        <f t="shared" si="24"/>
        <v>0</v>
      </c>
      <c r="BD62" s="25"/>
      <c r="BE62" s="25"/>
      <c r="BF62" s="24">
        <f t="shared" si="25"/>
        <v>0</v>
      </c>
      <c r="BG62" s="29">
        <f t="shared" si="26"/>
        <v>0</v>
      </c>
    </row>
    <row r="63" spans="1:59" ht="15.75" x14ac:dyDescent="0.25">
      <c r="A63" s="38"/>
      <c r="B63" s="39"/>
      <c r="C63" s="39"/>
      <c r="D63" s="39"/>
      <c r="E63" s="39"/>
      <c r="F63" s="39"/>
      <c r="G63" s="38"/>
      <c r="H63" s="41"/>
      <c r="I63" s="40"/>
      <c r="J63" s="23">
        <f t="shared" si="0"/>
        <v>0</v>
      </c>
      <c r="K63" s="24">
        <v>17697</v>
      </c>
      <c r="L63" s="24">
        <f t="shared" si="1"/>
        <v>0</v>
      </c>
      <c r="M63" s="24">
        <f t="shared" si="2"/>
        <v>0</v>
      </c>
      <c r="N63" s="24">
        <f t="shared" si="3"/>
        <v>0</v>
      </c>
      <c r="O63" s="25"/>
      <c r="P63" s="25"/>
      <c r="Q63" s="25"/>
      <c r="R63" s="24">
        <v>18</v>
      </c>
      <c r="S63" s="24">
        <f t="shared" si="4"/>
        <v>0</v>
      </c>
      <c r="T63" s="24">
        <f t="shared" si="5"/>
        <v>0</v>
      </c>
      <c r="U63" s="24">
        <f t="shared" si="6"/>
        <v>0</v>
      </c>
      <c r="V63" s="26">
        <f t="shared" si="7"/>
        <v>0</v>
      </c>
      <c r="W63" s="24">
        <f t="shared" si="8"/>
        <v>0</v>
      </c>
      <c r="X63" s="24">
        <f t="shared" si="9"/>
        <v>0</v>
      </c>
      <c r="Y63" s="24">
        <f t="shared" si="10"/>
        <v>0</v>
      </c>
      <c r="Z63" s="25"/>
      <c r="AA63" s="27">
        <f t="shared" si="11"/>
        <v>0</v>
      </c>
      <c r="AB63" s="28"/>
      <c r="AC63" s="27">
        <f t="shared" si="12"/>
        <v>0</v>
      </c>
      <c r="AD63" s="28"/>
      <c r="AE63" s="27">
        <f t="shared" si="13"/>
        <v>0</v>
      </c>
      <c r="AF63" s="28"/>
      <c r="AG63" s="27">
        <f t="shared" si="14"/>
        <v>0</v>
      </c>
      <c r="AH63" s="28"/>
      <c r="AI63" s="27">
        <f t="shared" si="15"/>
        <v>0</v>
      </c>
      <c r="AJ63" s="28"/>
      <c r="AK63" s="27">
        <f t="shared" si="16"/>
        <v>0</v>
      </c>
      <c r="AL63" s="28"/>
      <c r="AM63" s="27">
        <f t="shared" si="17"/>
        <v>0</v>
      </c>
      <c r="AN63" s="28"/>
      <c r="AO63" s="27">
        <f t="shared" si="18"/>
        <v>0</v>
      </c>
      <c r="AP63" s="28"/>
      <c r="AQ63" s="27">
        <f t="shared" si="19"/>
        <v>0</v>
      </c>
      <c r="AR63" s="28"/>
      <c r="AS63" s="27"/>
      <c r="AT63" s="25"/>
      <c r="AU63" s="24">
        <f t="shared" si="20"/>
        <v>0</v>
      </c>
      <c r="AV63" s="28"/>
      <c r="AW63" s="27">
        <f t="shared" si="21"/>
        <v>0</v>
      </c>
      <c r="AX63" s="28"/>
      <c r="AY63" s="27">
        <f t="shared" si="22"/>
        <v>0</v>
      </c>
      <c r="AZ63" s="25"/>
      <c r="BA63" s="27">
        <f t="shared" si="23"/>
        <v>0</v>
      </c>
      <c r="BB63" s="25"/>
      <c r="BC63" s="27">
        <f t="shared" si="24"/>
        <v>0</v>
      </c>
      <c r="BD63" s="25"/>
      <c r="BE63" s="25"/>
      <c r="BF63" s="24">
        <f t="shared" si="25"/>
        <v>0</v>
      </c>
      <c r="BG63" s="29">
        <f t="shared" si="26"/>
        <v>0</v>
      </c>
    </row>
    <row r="64" spans="1:59" ht="15.75" x14ac:dyDescent="0.25">
      <c r="A64" s="38"/>
      <c r="B64" s="39"/>
      <c r="C64" s="39"/>
      <c r="D64" s="39"/>
      <c r="E64" s="39"/>
      <c r="F64" s="39"/>
      <c r="G64" s="38"/>
      <c r="H64" s="41"/>
      <c r="I64" s="40"/>
      <c r="J64" s="23">
        <f t="shared" si="0"/>
        <v>0</v>
      </c>
      <c r="K64" s="24">
        <v>17697</v>
      </c>
      <c r="L64" s="24">
        <f t="shared" si="1"/>
        <v>0</v>
      </c>
      <c r="M64" s="24">
        <f t="shared" si="2"/>
        <v>0</v>
      </c>
      <c r="N64" s="24">
        <f t="shared" si="3"/>
        <v>0</v>
      </c>
      <c r="O64" s="25"/>
      <c r="P64" s="25"/>
      <c r="Q64" s="25"/>
      <c r="R64" s="24">
        <v>18</v>
      </c>
      <c r="S64" s="24">
        <f t="shared" si="4"/>
        <v>0</v>
      </c>
      <c r="T64" s="24">
        <f t="shared" si="5"/>
        <v>0</v>
      </c>
      <c r="U64" s="24">
        <f t="shared" si="6"/>
        <v>0</v>
      </c>
      <c r="V64" s="26">
        <f t="shared" si="7"/>
        <v>0</v>
      </c>
      <c r="W64" s="24">
        <f t="shared" si="8"/>
        <v>0</v>
      </c>
      <c r="X64" s="24">
        <f t="shared" si="9"/>
        <v>0</v>
      </c>
      <c r="Y64" s="24">
        <f t="shared" si="10"/>
        <v>0</v>
      </c>
      <c r="Z64" s="25"/>
      <c r="AA64" s="27">
        <f t="shared" si="11"/>
        <v>0</v>
      </c>
      <c r="AB64" s="28"/>
      <c r="AC64" s="27">
        <f t="shared" si="12"/>
        <v>0</v>
      </c>
      <c r="AD64" s="28"/>
      <c r="AE64" s="27">
        <f t="shared" si="13"/>
        <v>0</v>
      </c>
      <c r="AF64" s="28"/>
      <c r="AG64" s="27">
        <f t="shared" si="14"/>
        <v>0</v>
      </c>
      <c r="AH64" s="28"/>
      <c r="AI64" s="27">
        <f t="shared" si="15"/>
        <v>0</v>
      </c>
      <c r="AJ64" s="28"/>
      <c r="AK64" s="27">
        <f t="shared" si="16"/>
        <v>0</v>
      </c>
      <c r="AL64" s="28"/>
      <c r="AM64" s="27">
        <f t="shared" si="17"/>
        <v>0</v>
      </c>
      <c r="AN64" s="28"/>
      <c r="AO64" s="27">
        <f t="shared" si="18"/>
        <v>0</v>
      </c>
      <c r="AP64" s="28"/>
      <c r="AQ64" s="27">
        <f t="shared" si="19"/>
        <v>0</v>
      </c>
      <c r="AR64" s="28"/>
      <c r="AS64" s="27"/>
      <c r="AT64" s="25"/>
      <c r="AU64" s="24">
        <f t="shared" si="20"/>
        <v>0</v>
      </c>
      <c r="AV64" s="28"/>
      <c r="AW64" s="27">
        <f t="shared" si="21"/>
        <v>0</v>
      </c>
      <c r="AX64" s="28"/>
      <c r="AY64" s="27">
        <f t="shared" si="22"/>
        <v>0</v>
      </c>
      <c r="AZ64" s="25"/>
      <c r="BA64" s="27">
        <f t="shared" si="23"/>
        <v>0</v>
      </c>
      <c r="BB64" s="25"/>
      <c r="BC64" s="27">
        <f t="shared" si="24"/>
        <v>0</v>
      </c>
      <c r="BD64" s="25"/>
      <c r="BE64" s="25"/>
      <c r="BF64" s="24">
        <f t="shared" si="25"/>
        <v>0</v>
      </c>
      <c r="BG64" s="29">
        <f t="shared" si="26"/>
        <v>0</v>
      </c>
    </row>
    <row r="65" spans="1:59" ht="15.75" x14ac:dyDescent="0.25">
      <c r="A65" s="38"/>
      <c r="B65" s="39"/>
      <c r="C65" s="39"/>
      <c r="D65" s="39"/>
      <c r="E65" s="39"/>
      <c r="F65" s="39"/>
      <c r="G65" s="38"/>
      <c r="H65" s="41"/>
      <c r="I65" s="40"/>
      <c r="J65" s="23">
        <f t="shared" si="0"/>
        <v>0</v>
      </c>
      <c r="K65" s="24">
        <v>17697</v>
      </c>
      <c r="L65" s="24">
        <f t="shared" si="1"/>
        <v>0</v>
      </c>
      <c r="M65" s="24">
        <f t="shared" si="2"/>
        <v>0</v>
      </c>
      <c r="N65" s="24">
        <f t="shared" si="3"/>
        <v>0</v>
      </c>
      <c r="O65" s="25"/>
      <c r="P65" s="25"/>
      <c r="Q65" s="25"/>
      <c r="R65" s="24">
        <v>18</v>
      </c>
      <c r="S65" s="24">
        <f t="shared" si="4"/>
        <v>0</v>
      </c>
      <c r="T65" s="24">
        <f t="shared" si="5"/>
        <v>0</v>
      </c>
      <c r="U65" s="24">
        <f t="shared" si="6"/>
        <v>0</v>
      </c>
      <c r="V65" s="26">
        <f t="shared" si="7"/>
        <v>0</v>
      </c>
      <c r="W65" s="24">
        <f t="shared" si="8"/>
        <v>0</v>
      </c>
      <c r="X65" s="24">
        <f t="shared" si="9"/>
        <v>0</v>
      </c>
      <c r="Y65" s="24">
        <f t="shared" si="10"/>
        <v>0</v>
      </c>
      <c r="Z65" s="25"/>
      <c r="AA65" s="27">
        <f t="shared" si="11"/>
        <v>0</v>
      </c>
      <c r="AB65" s="28"/>
      <c r="AC65" s="27">
        <f t="shared" si="12"/>
        <v>0</v>
      </c>
      <c r="AD65" s="28"/>
      <c r="AE65" s="27">
        <f t="shared" si="13"/>
        <v>0</v>
      </c>
      <c r="AF65" s="28"/>
      <c r="AG65" s="27">
        <f t="shared" si="14"/>
        <v>0</v>
      </c>
      <c r="AH65" s="28"/>
      <c r="AI65" s="27">
        <f t="shared" si="15"/>
        <v>0</v>
      </c>
      <c r="AJ65" s="28"/>
      <c r="AK65" s="27">
        <f t="shared" si="16"/>
        <v>0</v>
      </c>
      <c r="AL65" s="28"/>
      <c r="AM65" s="27">
        <f t="shared" si="17"/>
        <v>0</v>
      </c>
      <c r="AN65" s="28"/>
      <c r="AO65" s="27">
        <f t="shared" si="18"/>
        <v>0</v>
      </c>
      <c r="AP65" s="28"/>
      <c r="AQ65" s="27">
        <f t="shared" si="19"/>
        <v>0</v>
      </c>
      <c r="AR65" s="28"/>
      <c r="AS65" s="27"/>
      <c r="AT65" s="25"/>
      <c r="AU65" s="24">
        <f t="shared" si="20"/>
        <v>0</v>
      </c>
      <c r="AV65" s="28"/>
      <c r="AW65" s="27">
        <f t="shared" si="21"/>
        <v>0</v>
      </c>
      <c r="AX65" s="28"/>
      <c r="AY65" s="27">
        <f t="shared" si="22"/>
        <v>0</v>
      </c>
      <c r="AZ65" s="25"/>
      <c r="BA65" s="27">
        <f t="shared" si="23"/>
        <v>0</v>
      </c>
      <c r="BB65" s="25"/>
      <c r="BC65" s="27">
        <f t="shared" si="24"/>
        <v>0</v>
      </c>
      <c r="BD65" s="25"/>
      <c r="BE65" s="25"/>
      <c r="BF65" s="24">
        <f t="shared" si="25"/>
        <v>0</v>
      </c>
      <c r="BG65" s="29">
        <f t="shared" si="26"/>
        <v>0</v>
      </c>
    </row>
    <row r="66" spans="1:59" ht="15.75" x14ac:dyDescent="0.25">
      <c r="A66" s="38"/>
      <c r="B66" s="39"/>
      <c r="C66" s="39"/>
      <c r="D66" s="39"/>
      <c r="E66" s="39"/>
      <c r="F66" s="39"/>
      <c r="G66" s="38"/>
      <c r="H66" s="41"/>
      <c r="I66" s="40"/>
      <c r="J66" s="23">
        <f t="shared" si="0"/>
        <v>0</v>
      </c>
      <c r="K66" s="24">
        <v>17697</v>
      </c>
      <c r="L66" s="24">
        <f t="shared" si="1"/>
        <v>0</v>
      </c>
      <c r="M66" s="24">
        <f t="shared" si="2"/>
        <v>0</v>
      </c>
      <c r="N66" s="24">
        <f t="shared" si="3"/>
        <v>0</v>
      </c>
      <c r="O66" s="25"/>
      <c r="P66" s="25"/>
      <c r="Q66" s="25"/>
      <c r="R66" s="24">
        <v>18</v>
      </c>
      <c r="S66" s="24">
        <f t="shared" si="4"/>
        <v>0</v>
      </c>
      <c r="T66" s="24">
        <f t="shared" si="5"/>
        <v>0</v>
      </c>
      <c r="U66" s="24">
        <f t="shared" si="6"/>
        <v>0</v>
      </c>
      <c r="V66" s="26">
        <f t="shared" si="7"/>
        <v>0</v>
      </c>
      <c r="W66" s="24">
        <f t="shared" si="8"/>
        <v>0</v>
      </c>
      <c r="X66" s="24">
        <f t="shared" si="9"/>
        <v>0</v>
      </c>
      <c r="Y66" s="24">
        <f t="shared" si="10"/>
        <v>0</v>
      </c>
      <c r="Z66" s="25"/>
      <c r="AA66" s="27">
        <f t="shared" si="11"/>
        <v>0</v>
      </c>
      <c r="AB66" s="28"/>
      <c r="AC66" s="27">
        <f t="shared" si="12"/>
        <v>0</v>
      </c>
      <c r="AD66" s="28"/>
      <c r="AE66" s="27">
        <f t="shared" si="13"/>
        <v>0</v>
      </c>
      <c r="AF66" s="28"/>
      <c r="AG66" s="27">
        <f t="shared" si="14"/>
        <v>0</v>
      </c>
      <c r="AH66" s="28"/>
      <c r="AI66" s="27">
        <f t="shared" si="15"/>
        <v>0</v>
      </c>
      <c r="AJ66" s="28"/>
      <c r="AK66" s="27">
        <f t="shared" si="16"/>
        <v>0</v>
      </c>
      <c r="AL66" s="28"/>
      <c r="AM66" s="27">
        <f t="shared" si="17"/>
        <v>0</v>
      </c>
      <c r="AN66" s="28"/>
      <c r="AO66" s="27">
        <f t="shared" si="18"/>
        <v>0</v>
      </c>
      <c r="AP66" s="28"/>
      <c r="AQ66" s="27">
        <f t="shared" si="19"/>
        <v>0</v>
      </c>
      <c r="AR66" s="28"/>
      <c r="AS66" s="27"/>
      <c r="AT66" s="25"/>
      <c r="AU66" s="24">
        <f t="shared" si="20"/>
        <v>0</v>
      </c>
      <c r="AV66" s="28"/>
      <c r="AW66" s="27">
        <f t="shared" si="21"/>
        <v>0</v>
      </c>
      <c r="AX66" s="28"/>
      <c r="AY66" s="27">
        <f t="shared" si="22"/>
        <v>0</v>
      </c>
      <c r="AZ66" s="25"/>
      <c r="BA66" s="27">
        <f t="shared" si="23"/>
        <v>0</v>
      </c>
      <c r="BB66" s="25"/>
      <c r="BC66" s="27">
        <f t="shared" si="24"/>
        <v>0</v>
      </c>
      <c r="BD66" s="25"/>
      <c r="BE66" s="25"/>
      <c r="BF66" s="24">
        <f t="shared" si="25"/>
        <v>0</v>
      </c>
      <c r="BG66" s="29">
        <f t="shared" si="26"/>
        <v>0</v>
      </c>
    </row>
    <row r="67" spans="1:59" ht="15.75" x14ac:dyDescent="0.25">
      <c r="A67" s="38"/>
      <c r="B67" s="39"/>
      <c r="C67" s="39"/>
      <c r="D67" s="39"/>
      <c r="E67" s="39"/>
      <c r="F67" s="39"/>
      <c r="G67" s="38"/>
      <c r="H67" s="41"/>
      <c r="I67" s="40"/>
      <c r="J67" s="23">
        <f t="shared" si="0"/>
        <v>0</v>
      </c>
      <c r="K67" s="24">
        <v>17697</v>
      </c>
      <c r="L67" s="24">
        <f t="shared" si="1"/>
        <v>0</v>
      </c>
      <c r="M67" s="24">
        <f t="shared" si="2"/>
        <v>0</v>
      </c>
      <c r="N67" s="24">
        <f t="shared" si="3"/>
        <v>0</v>
      </c>
      <c r="O67" s="25"/>
      <c r="P67" s="25"/>
      <c r="Q67" s="25"/>
      <c r="R67" s="24">
        <v>18</v>
      </c>
      <c r="S67" s="24">
        <f t="shared" si="4"/>
        <v>0</v>
      </c>
      <c r="T67" s="24">
        <f t="shared" si="5"/>
        <v>0</v>
      </c>
      <c r="U67" s="24">
        <f t="shared" si="6"/>
        <v>0</v>
      </c>
      <c r="V67" s="26">
        <f t="shared" si="7"/>
        <v>0</v>
      </c>
      <c r="W67" s="24">
        <f t="shared" si="8"/>
        <v>0</v>
      </c>
      <c r="X67" s="24">
        <f t="shared" si="9"/>
        <v>0</v>
      </c>
      <c r="Y67" s="24">
        <f t="shared" si="10"/>
        <v>0</v>
      </c>
      <c r="Z67" s="25"/>
      <c r="AA67" s="27">
        <f t="shared" si="11"/>
        <v>0</v>
      </c>
      <c r="AB67" s="28"/>
      <c r="AC67" s="27">
        <f t="shared" si="12"/>
        <v>0</v>
      </c>
      <c r="AD67" s="28"/>
      <c r="AE67" s="27">
        <f t="shared" si="13"/>
        <v>0</v>
      </c>
      <c r="AF67" s="28"/>
      <c r="AG67" s="27">
        <f t="shared" si="14"/>
        <v>0</v>
      </c>
      <c r="AH67" s="28"/>
      <c r="AI67" s="27">
        <f t="shared" si="15"/>
        <v>0</v>
      </c>
      <c r="AJ67" s="28"/>
      <c r="AK67" s="27">
        <f t="shared" si="16"/>
        <v>0</v>
      </c>
      <c r="AL67" s="28"/>
      <c r="AM67" s="27">
        <f t="shared" si="17"/>
        <v>0</v>
      </c>
      <c r="AN67" s="28"/>
      <c r="AO67" s="27">
        <f t="shared" si="18"/>
        <v>0</v>
      </c>
      <c r="AP67" s="28"/>
      <c r="AQ67" s="27">
        <f t="shared" si="19"/>
        <v>0</v>
      </c>
      <c r="AR67" s="28"/>
      <c r="AS67" s="27"/>
      <c r="AT67" s="25"/>
      <c r="AU67" s="24">
        <f t="shared" si="20"/>
        <v>0</v>
      </c>
      <c r="AV67" s="28"/>
      <c r="AW67" s="27">
        <f t="shared" si="21"/>
        <v>0</v>
      </c>
      <c r="AX67" s="28"/>
      <c r="AY67" s="27">
        <f t="shared" si="22"/>
        <v>0</v>
      </c>
      <c r="AZ67" s="25"/>
      <c r="BA67" s="27">
        <f t="shared" si="23"/>
        <v>0</v>
      </c>
      <c r="BB67" s="25"/>
      <c r="BC67" s="27">
        <f t="shared" si="24"/>
        <v>0</v>
      </c>
      <c r="BD67" s="25"/>
      <c r="BE67" s="25"/>
      <c r="BF67" s="24">
        <f t="shared" si="25"/>
        <v>0</v>
      </c>
      <c r="BG67" s="29">
        <f t="shared" si="26"/>
        <v>0</v>
      </c>
    </row>
    <row r="68" spans="1:59" ht="15.75" x14ac:dyDescent="0.25">
      <c r="A68" s="38"/>
      <c r="B68" s="39"/>
      <c r="C68" s="39"/>
      <c r="D68" s="39"/>
      <c r="E68" s="39"/>
      <c r="F68" s="39"/>
      <c r="G68" s="38"/>
      <c r="H68" s="41"/>
      <c r="I68" s="40"/>
      <c r="J68" s="23">
        <f t="shared" si="0"/>
        <v>0</v>
      </c>
      <c r="K68" s="24">
        <v>17697</v>
      </c>
      <c r="L68" s="24">
        <f t="shared" si="1"/>
        <v>0</v>
      </c>
      <c r="M68" s="24">
        <f t="shared" si="2"/>
        <v>0</v>
      </c>
      <c r="N68" s="24">
        <f t="shared" si="3"/>
        <v>0</v>
      </c>
      <c r="O68" s="25"/>
      <c r="P68" s="25"/>
      <c r="Q68" s="25"/>
      <c r="R68" s="24">
        <v>18</v>
      </c>
      <c r="S68" s="24">
        <f t="shared" si="4"/>
        <v>0</v>
      </c>
      <c r="T68" s="24">
        <f t="shared" si="5"/>
        <v>0</v>
      </c>
      <c r="U68" s="24">
        <f t="shared" si="6"/>
        <v>0</v>
      </c>
      <c r="V68" s="26">
        <f t="shared" si="7"/>
        <v>0</v>
      </c>
      <c r="W68" s="24">
        <f t="shared" si="8"/>
        <v>0</v>
      </c>
      <c r="X68" s="24">
        <f t="shared" si="9"/>
        <v>0</v>
      </c>
      <c r="Y68" s="24">
        <f t="shared" si="10"/>
        <v>0</v>
      </c>
      <c r="Z68" s="25"/>
      <c r="AA68" s="27">
        <f t="shared" si="11"/>
        <v>0</v>
      </c>
      <c r="AB68" s="28"/>
      <c r="AC68" s="27">
        <f t="shared" si="12"/>
        <v>0</v>
      </c>
      <c r="AD68" s="28"/>
      <c r="AE68" s="27">
        <f t="shared" si="13"/>
        <v>0</v>
      </c>
      <c r="AF68" s="28"/>
      <c r="AG68" s="27">
        <f t="shared" si="14"/>
        <v>0</v>
      </c>
      <c r="AH68" s="28"/>
      <c r="AI68" s="27">
        <f t="shared" si="15"/>
        <v>0</v>
      </c>
      <c r="AJ68" s="28"/>
      <c r="AK68" s="27">
        <f t="shared" si="16"/>
        <v>0</v>
      </c>
      <c r="AL68" s="28"/>
      <c r="AM68" s="27">
        <f t="shared" si="17"/>
        <v>0</v>
      </c>
      <c r="AN68" s="28"/>
      <c r="AO68" s="27">
        <f t="shared" si="18"/>
        <v>0</v>
      </c>
      <c r="AP68" s="28"/>
      <c r="AQ68" s="27">
        <f t="shared" si="19"/>
        <v>0</v>
      </c>
      <c r="AR68" s="28"/>
      <c r="AS68" s="27"/>
      <c r="AT68" s="25"/>
      <c r="AU68" s="24">
        <f t="shared" si="20"/>
        <v>0</v>
      </c>
      <c r="AV68" s="28"/>
      <c r="AW68" s="27">
        <f t="shared" si="21"/>
        <v>0</v>
      </c>
      <c r="AX68" s="28"/>
      <c r="AY68" s="27">
        <f t="shared" si="22"/>
        <v>0</v>
      </c>
      <c r="AZ68" s="25"/>
      <c r="BA68" s="27">
        <f t="shared" si="23"/>
        <v>0</v>
      </c>
      <c r="BB68" s="25"/>
      <c r="BC68" s="27">
        <f t="shared" si="24"/>
        <v>0</v>
      </c>
      <c r="BD68" s="25"/>
      <c r="BE68" s="25"/>
      <c r="BF68" s="24">
        <f t="shared" si="25"/>
        <v>0</v>
      </c>
      <c r="BG68" s="29">
        <f t="shared" si="26"/>
        <v>0</v>
      </c>
    </row>
    <row r="69" spans="1:59" ht="15.75" x14ac:dyDescent="0.25">
      <c r="A69" s="38"/>
      <c r="B69" s="39"/>
      <c r="C69" s="39"/>
      <c r="D69" s="39"/>
      <c r="E69" s="39"/>
      <c r="F69" s="39"/>
      <c r="G69" s="38"/>
      <c r="H69" s="41"/>
      <c r="I69" s="40"/>
      <c r="J69" s="23">
        <f t="shared" si="0"/>
        <v>0</v>
      </c>
      <c r="K69" s="24">
        <v>17697</v>
      </c>
      <c r="L69" s="24">
        <f t="shared" si="1"/>
        <v>0</v>
      </c>
      <c r="M69" s="24">
        <f t="shared" si="2"/>
        <v>0</v>
      </c>
      <c r="N69" s="24">
        <f t="shared" si="3"/>
        <v>0</v>
      </c>
      <c r="O69" s="25"/>
      <c r="P69" s="25"/>
      <c r="Q69" s="25"/>
      <c r="R69" s="24">
        <v>18</v>
      </c>
      <c r="S69" s="24">
        <f t="shared" si="4"/>
        <v>0</v>
      </c>
      <c r="T69" s="24">
        <f t="shared" si="5"/>
        <v>0</v>
      </c>
      <c r="U69" s="24">
        <f t="shared" si="6"/>
        <v>0</v>
      </c>
      <c r="V69" s="26">
        <f t="shared" si="7"/>
        <v>0</v>
      </c>
      <c r="W69" s="24">
        <f t="shared" si="8"/>
        <v>0</v>
      </c>
      <c r="X69" s="24">
        <f t="shared" si="9"/>
        <v>0</v>
      </c>
      <c r="Y69" s="24">
        <f t="shared" si="10"/>
        <v>0</v>
      </c>
      <c r="Z69" s="25"/>
      <c r="AA69" s="27">
        <f t="shared" si="11"/>
        <v>0</v>
      </c>
      <c r="AB69" s="28"/>
      <c r="AC69" s="27">
        <f t="shared" si="12"/>
        <v>0</v>
      </c>
      <c r="AD69" s="28"/>
      <c r="AE69" s="27">
        <f t="shared" si="13"/>
        <v>0</v>
      </c>
      <c r="AF69" s="28"/>
      <c r="AG69" s="27">
        <f t="shared" si="14"/>
        <v>0</v>
      </c>
      <c r="AH69" s="28"/>
      <c r="AI69" s="27">
        <f t="shared" si="15"/>
        <v>0</v>
      </c>
      <c r="AJ69" s="28"/>
      <c r="AK69" s="27">
        <f t="shared" si="16"/>
        <v>0</v>
      </c>
      <c r="AL69" s="28"/>
      <c r="AM69" s="27">
        <f t="shared" si="17"/>
        <v>0</v>
      </c>
      <c r="AN69" s="28"/>
      <c r="AO69" s="27">
        <f t="shared" si="18"/>
        <v>0</v>
      </c>
      <c r="AP69" s="28"/>
      <c r="AQ69" s="27">
        <f t="shared" si="19"/>
        <v>0</v>
      </c>
      <c r="AR69" s="28"/>
      <c r="AS69" s="27"/>
      <c r="AT69" s="25"/>
      <c r="AU69" s="24">
        <f t="shared" si="20"/>
        <v>0</v>
      </c>
      <c r="AV69" s="28"/>
      <c r="AW69" s="27">
        <f t="shared" si="21"/>
        <v>0</v>
      </c>
      <c r="AX69" s="28"/>
      <c r="AY69" s="27">
        <f t="shared" si="22"/>
        <v>0</v>
      </c>
      <c r="AZ69" s="25"/>
      <c r="BA69" s="27">
        <f t="shared" si="23"/>
        <v>0</v>
      </c>
      <c r="BB69" s="25"/>
      <c r="BC69" s="27">
        <f t="shared" si="24"/>
        <v>0</v>
      </c>
      <c r="BD69" s="25"/>
      <c r="BE69" s="25"/>
      <c r="BF69" s="24">
        <f t="shared" si="25"/>
        <v>0</v>
      </c>
      <c r="BG69" s="29">
        <f t="shared" si="26"/>
        <v>0</v>
      </c>
    </row>
    <row r="70" spans="1:59" ht="15.75" x14ac:dyDescent="0.25">
      <c r="A70" s="38"/>
      <c r="B70" s="39"/>
      <c r="C70" s="39"/>
      <c r="D70" s="39"/>
      <c r="E70" s="39"/>
      <c r="F70" s="39"/>
      <c r="G70" s="38"/>
      <c r="H70" s="41"/>
      <c r="I70" s="40"/>
      <c r="J70" s="23">
        <f t="shared" si="0"/>
        <v>0</v>
      </c>
      <c r="K70" s="24">
        <v>17697</v>
      </c>
      <c r="L70" s="24">
        <f t="shared" si="1"/>
        <v>0</v>
      </c>
      <c r="M70" s="24">
        <f t="shared" si="2"/>
        <v>0</v>
      </c>
      <c r="N70" s="24">
        <f t="shared" si="3"/>
        <v>0</v>
      </c>
      <c r="O70" s="25"/>
      <c r="P70" s="25"/>
      <c r="Q70" s="25"/>
      <c r="R70" s="24">
        <v>18</v>
      </c>
      <c r="S70" s="24">
        <f t="shared" si="4"/>
        <v>0</v>
      </c>
      <c r="T70" s="24">
        <f t="shared" si="5"/>
        <v>0</v>
      </c>
      <c r="U70" s="24">
        <f t="shared" si="6"/>
        <v>0</v>
      </c>
      <c r="V70" s="26">
        <f t="shared" si="7"/>
        <v>0</v>
      </c>
      <c r="W70" s="24">
        <f t="shared" si="8"/>
        <v>0</v>
      </c>
      <c r="X70" s="24">
        <f t="shared" si="9"/>
        <v>0</v>
      </c>
      <c r="Y70" s="24">
        <f t="shared" si="10"/>
        <v>0</v>
      </c>
      <c r="Z70" s="25"/>
      <c r="AA70" s="27">
        <f t="shared" si="11"/>
        <v>0</v>
      </c>
      <c r="AB70" s="28"/>
      <c r="AC70" s="27">
        <f t="shared" si="12"/>
        <v>0</v>
      </c>
      <c r="AD70" s="28"/>
      <c r="AE70" s="27">
        <f t="shared" si="13"/>
        <v>0</v>
      </c>
      <c r="AF70" s="28"/>
      <c r="AG70" s="27">
        <f t="shared" si="14"/>
        <v>0</v>
      </c>
      <c r="AH70" s="28"/>
      <c r="AI70" s="27">
        <f t="shared" si="15"/>
        <v>0</v>
      </c>
      <c r="AJ70" s="28"/>
      <c r="AK70" s="27">
        <f t="shared" si="16"/>
        <v>0</v>
      </c>
      <c r="AL70" s="28"/>
      <c r="AM70" s="27">
        <f t="shared" si="17"/>
        <v>0</v>
      </c>
      <c r="AN70" s="28"/>
      <c r="AO70" s="27">
        <f t="shared" si="18"/>
        <v>0</v>
      </c>
      <c r="AP70" s="28"/>
      <c r="AQ70" s="27">
        <f t="shared" si="19"/>
        <v>0</v>
      </c>
      <c r="AR70" s="28"/>
      <c r="AS70" s="27"/>
      <c r="AT70" s="25"/>
      <c r="AU70" s="24">
        <f t="shared" si="20"/>
        <v>0</v>
      </c>
      <c r="AV70" s="28"/>
      <c r="AW70" s="27">
        <f t="shared" si="21"/>
        <v>0</v>
      </c>
      <c r="AX70" s="28"/>
      <c r="AY70" s="27">
        <f t="shared" si="22"/>
        <v>0</v>
      </c>
      <c r="AZ70" s="25"/>
      <c r="BA70" s="27">
        <f t="shared" si="23"/>
        <v>0</v>
      </c>
      <c r="BB70" s="25"/>
      <c r="BC70" s="27">
        <f t="shared" si="24"/>
        <v>0</v>
      </c>
      <c r="BD70" s="25"/>
      <c r="BE70" s="25"/>
      <c r="BF70" s="24">
        <f t="shared" si="25"/>
        <v>0</v>
      </c>
      <c r="BG70" s="29">
        <f t="shared" si="26"/>
        <v>0</v>
      </c>
    </row>
    <row r="71" spans="1:59" ht="15.75" x14ac:dyDescent="0.25">
      <c r="A71" s="38"/>
      <c r="B71" s="39"/>
      <c r="C71" s="39"/>
      <c r="D71" s="39"/>
      <c r="E71" s="39"/>
      <c r="F71" s="39"/>
      <c r="G71" s="38"/>
      <c r="H71" s="41"/>
      <c r="I71" s="40"/>
      <c r="J71" s="23">
        <f t="shared" si="0"/>
        <v>0</v>
      </c>
      <c r="K71" s="24">
        <v>17697</v>
      </c>
      <c r="L71" s="24">
        <f t="shared" si="1"/>
        <v>0</v>
      </c>
      <c r="M71" s="24">
        <f t="shared" si="2"/>
        <v>0</v>
      </c>
      <c r="N71" s="24">
        <f t="shared" si="3"/>
        <v>0</v>
      </c>
      <c r="O71" s="25"/>
      <c r="P71" s="25"/>
      <c r="Q71" s="25"/>
      <c r="R71" s="24">
        <v>18</v>
      </c>
      <c r="S71" s="24">
        <f t="shared" si="4"/>
        <v>0</v>
      </c>
      <c r="T71" s="24">
        <f t="shared" si="5"/>
        <v>0</v>
      </c>
      <c r="U71" s="24">
        <f t="shared" si="6"/>
        <v>0</v>
      </c>
      <c r="V71" s="26">
        <f t="shared" si="7"/>
        <v>0</v>
      </c>
      <c r="W71" s="24">
        <f t="shared" si="8"/>
        <v>0</v>
      </c>
      <c r="X71" s="24">
        <f t="shared" si="9"/>
        <v>0</v>
      </c>
      <c r="Y71" s="24">
        <f t="shared" si="10"/>
        <v>0</v>
      </c>
      <c r="Z71" s="25"/>
      <c r="AA71" s="27">
        <f t="shared" si="11"/>
        <v>0</v>
      </c>
      <c r="AB71" s="28"/>
      <c r="AC71" s="27">
        <f t="shared" si="12"/>
        <v>0</v>
      </c>
      <c r="AD71" s="28"/>
      <c r="AE71" s="27">
        <f t="shared" si="13"/>
        <v>0</v>
      </c>
      <c r="AF71" s="28"/>
      <c r="AG71" s="27">
        <f t="shared" si="14"/>
        <v>0</v>
      </c>
      <c r="AH71" s="28"/>
      <c r="AI71" s="27">
        <f t="shared" si="15"/>
        <v>0</v>
      </c>
      <c r="AJ71" s="28"/>
      <c r="AK71" s="27">
        <f t="shared" si="16"/>
        <v>0</v>
      </c>
      <c r="AL71" s="28"/>
      <c r="AM71" s="27">
        <f t="shared" si="17"/>
        <v>0</v>
      </c>
      <c r="AN71" s="28"/>
      <c r="AO71" s="27">
        <f t="shared" si="18"/>
        <v>0</v>
      </c>
      <c r="AP71" s="28"/>
      <c r="AQ71" s="27">
        <f t="shared" si="19"/>
        <v>0</v>
      </c>
      <c r="AR71" s="28"/>
      <c r="AS71" s="27"/>
      <c r="AT71" s="25"/>
      <c r="AU71" s="24">
        <f t="shared" si="20"/>
        <v>0</v>
      </c>
      <c r="AV71" s="28"/>
      <c r="AW71" s="27">
        <f t="shared" si="21"/>
        <v>0</v>
      </c>
      <c r="AX71" s="28"/>
      <c r="AY71" s="27">
        <f t="shared" si="22"/>
        <v>0</v>
      </c>
      <c r="AZ71" s="25"/>
      <c r="BA71" s="27">
        <f t="shared" si="23"/>
        <v>0</v>
      </c>
      <c r="BB71" s="25"/>
      <c r="BC71" s="27">
        <f t="shared" si="24"/>
        <v>0</v>
      </c>
      <c r="BD71" s="25"/>
      <c r="BE71" s="25"/>
      <c r="BF71" s="24">
        <f t="shared" si="25"/>
        <v>0</v>
      </c>
      <c r="BG71" s="29">
        <f t="shared" si="26"/>
        <v>0</v>
      </c>
    </row>
  </sheetData>
  <mergeCells count="54">
    <mergeCell ref="D7:M7"/>
    <mergeCell ref="N1:P1"/>
    <mergeCell ref="N2:P2"/>
    <mergeCell ref="N3:P3"/>
    <mergeCell ref="N4:P4"/>
    <mergeCell ref="N5:P5"/>
    <mergeCell ref="N11:N14"/>
    <mergeCell ref="D8:M8"/>
    <mergeCell ref="D9:N9"/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O11:Q13"/>
    <mergeCell ref="R11:R14"/>
    <mergeCell ref="S11:U13"/>
    <mergeCell ref="V11:V14"/>
    <mergeCell ref="W11:W14"/>
    <mergeCell ref="BF11:BF14"/>
    <mergeCell ref="BG11:BG14"/>
    <mergeCell ref="Y12:Y14"/>
    <mergeCell ref="Z12:AC12"/>
    <mergeCell ref="AD12:AK12"/>
    <mergeCell ref="AL12:AO12"/>
    <mergeCell ref="AP12:AQ13"/>
    <mergeCell ref="BD12:BD14"/>
    <mergeCell ref="BE12:BE14"/>
    <mergeCell ref="AX13:AY13"/>
    <mergeCell ref="AZ13:BA13"/>
    <mergeCell ref="BB13:BC13"/>
    <mergeCell ref="AN13:AO13"/>
    <mergeCell ref="AV13:AW13"/>
    <mergeCell ref="AR12:AS13"/>
    <mergeCell ref="AT12:AT14"/>
    <mergeCell ref="AU12:AU14"/>
    <mergeCell ref="AV12:BC12"/>
    <mergeCell ref="T2:X2"/>
    <mergeCell ref="Z13:AC13"/>
    <mergeCell ref="AD13:AG13"/>
    <mergeCell ref="AH13:AK13"/>
    <mergeCell ref="AL13:AM13"/>
    <mergeCell ref="Y11:AK11"/>
    <mergeCell ref="AL11:AS11"/>
    <mergeCell ref="X11:X14"/>
    <mergeCell ref="AT11:BE11"/>
  </mergeCells>
  <pageMargins left="0.15748031496062992" right="0.15748031496062992" top="0.43307086614173229" bottom="0.19685039370078741" header="0.31496062992125984" footer="0.15748031496062992"/>
  <pageSetup paperSize="9" scale="64" orientation="landscape" verticalDpi="180" r:id="rId1"/>
  <colBreaks count="2" manualBreakCount="2">
    <brk id="17" max="74" man="1"/>
    <brk id="29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34"/>
  <sheetViews>
    <sheetView view="pageBreakPreview" topLeftCell="A13" zoomScale="70" zoomScaleNormal="90" zoomScaleSheetLayoutView="70" workbookViewId="0">
      <selection activeCell="C19" sqref="C19"/>
    </sheetView>
  </sheetViews>
  <sheetFormatPr defaultRowHeight="15" x14ac:dyDescent="0.25"/>
  <cols>
    <col min="1" max="1" width="6.28515625" style="30" customWidth="1"/>
    <col min="2" max="2" width="21.7109375" style="16" customWidth="1"/>
    <col min="3" max="3" width="31.28515625" style="16" customWidth="1"/>
    <col min="4" max="4" width="18" style="16" customWidth="1"/>
    <col min="5" max="5" width="20.28515625" style="16" customWidth="1"/>
    <col min="6" max="6" width="15.85546875" style="16" customWidth="1"/>
    <col min="7" max="7" width="12.5703125" style="30" customWidth="1"/>
    <col min="8" max="8" width="8.85546875" style="5" customWidth="1"/>
    <col min="9" max="9" width="8.7109375" style="5" customWidth="1"/>
    <col min="10" max="10" width="8.7109375" style="31" customWidth="1"/>
    <col min="11" max="11" width="8.85546875" style="34" customWidth="1"/>
    <col min="12" max="12" width="11.85546875" style="34" customWidth="1"/>
    <col min="13" max="13" width="8.85546875" style="34" customWidth="1"/>
    <col min="14" max="14" width="13.42578125" style="34" customWidth="1"/>
    <col min="15" max="15" width="9.42578125" style="31" customWidth="1"/>
    <col min="16" max="17" width="9.28515625" style="30" customWidth="1"/>
    <col min="18" max="18" width="11.5703125" style="32" customWidth="1"/>
    <col min="19" max="21" width="16.5703125" style="32" customWidth="1"/>
    <col min="22" max="22" width="16.5703125" style="35" customWidth="1"/>
    <col min="23" max="25" width="16.5703125" style="32" customWidth="1"/>
    <col min="26" max="26" width="11.42578125" style="30" customWidth="1"/>
    <col min="27" max="27" width="10" style="32" customWidth="1"/>
    <col min="28" max="28" width="11.42578125" style="30" customWidth="1"/>
    <col min="29" max="29" width="10" style="32" customWidth="1"/>
    <col min="30" max="30" width="10.85546875" style="30" customWidth="1"/>
    <col min="31" max="31" width="9.85546875" style="32" customWidth="1"/>
    <col min="32" max="32" width="10.85546875" style="30" customWidth="1"/>
    <col min="33" max="33" width="9.85546875" style="32" customWidth="1"/>
    <col min="34" max="34" width="12.85546875" style="30" customWidth="1"/>
    <col min="35" max="35" width="12.85546875" style="32" customWidth="1"/>
    <col min="36" max="36" width="12.85546875" style="30" customWidth="1"/>
    <col min="37" max="37" width="12.85546875" style="32" customWidth="1"/>
    <col min="38" max="38" width="12.85546875" style="30" customWidth="1"/>
    <col min="39" max="39" width="12.85546875" style="32" customWidth="1"/>
    <col min="40" max="40" width="12.85546875" style="30" customWidth="1"/>
    <col min="41" max="41" width="12.85546875" style="32" customWidth="1"/>
    <col min="42" max="42" width="12.85546875" style="30" customWidth="1"/>
    <col min="43" max="43" width="12.85546875" style="32" customWidth="1"/>
    <col min="44" max="44" width="12.85546875" style="30" customWidth="1"/>
    <col min="45" max="45" width="12.85546875" style="32" customWidth="1"/>
    <col min="46" max="47" width="16.5703125" style="30" customWidth="1"/>
    <col min="48" max="48" width="12.140625" style="30" customWidth="1"/>
    <col min="49" max="49" width="12.140625" style="32" customWidth="1"/>
    <col min="50" max="50" width="12.140625" style="30" customWidth="1"/>
    <col min="51" max="51" width="12.140625" style="32" customWidth="1"/>
    <col min="52" max="55" width="12.140625" style="30" customWidth="1"/>
    <col min="56" max="56" width="16.28515625" style="30" customWidth="1"/>
    <col min="57" max="58" width="16.5703125" style="30" customWidth="1"/>
    <col min="59" max="59" width="17.140625" style="33" customWidth="1"/>
    <col min="60" max="16384" width="9.140625" style="16"/>
  </cols>
  <sheetData>
    <row r="1" spans="1:59" s="2" customFormat="1" x14ac:dyDescent="0.25">
      <c r="A1" s="1"/>
      <c r="D1" s="3"/>
      <c r="F1" s="4"/>
      <c r="G1" s="1"/>
      <c r="H1" s="5"/>
      <c r="I1" s="5"/>
      <c r="J1" s="5"/>
      <c r="K1" s="5"/>
      <c r="L1" s="5"/>
      <c r="M1" s="5"/>
      <c r="N1" s="70" t="s">
        <v>0</v>
      </c>
      <c r="O1" s="70"/>
      <c r="P1" s="70"/>
      <c r="Q1" s="1"/>
      <c r="R1" s="1"/>
      <c r="S1" s="1"/>
      <c r="T1" s="1"/>
      <c r="U1" s="1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6"/>
    </row>
    <row r="2" spans="1:59" s="2" customFormat="1" ht="35.25" customHeight="1" x14ac:dyDescent="0.25">
      <c r="A2" s="7"/>
      <c r="B2" s="8"/>
      <c r="C2" s="8"/>
      <c r="D2" s="9"/>
      <c r="F2" s="10"/>
      <c r="G2" s="7"/>
      <c r="H2" s="11"/>
      <c r="I2" s="11"/>
      <c r="J2" s="11"/>
      <c r="K2" s="11"/>
      <c r="L2" s="11"/>
      <c r="M2" s="11"/>
      <c r="N2" s="71" t="s">
        <v>1</v>
      </c>
      <c r="O2" s="71"/>
      <c r="P2" s="71"/>
      <c r="Q2" s="12"/>
      <c r="R2" s="12"/>
      <c r="S2" s="12"/>
      <c r="T2" s="48" t="s">
        <v>69</v>
      </c>
      <c r="U2" s="48"/>
      <c r="V2" s="48"/>
      <c r="W2" s="48"/>
      <c r="X2" s="4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13"/>
    </row>
    <row r="3" spans="1:59" s="2" customFormat="1" x14ac:dyDescent="0.25">
      <c r="A3" s="7"/>
      <c r="B3" s="8"/>
      <c r="C3" s="8"/>
      <c r="D3" s="8"/>
      <c r="F3" s="10"/>
      <c r="G3" s="7"/>
      <c r="H3" s="11"/>
      <c r="I3" s="11"/>
      <c r="J3" s="11"/>
      <c r="K3" s="11"/>
      <c r="L3" s="11"/>
      <c r="M3" s="11"/>
      <c r="N3" s="71" t="s">
        <v>2</v>
      </c>
      <c r="O3" s="71"/>
      <c r="P3" s="71"/>
      <c r="Q3" s="7"/>
      <c r="R3" s="7"/>
      <c r="S3" s="7"/>
      <c r="T3" s="7"/>
      <c r="U3" s="7"/>
      <c r="V3" s="13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3"/>
    </row>
    <row r="4" spans="1:59" s="2" customFormat="1" x14ac:dyDescent="0.25">
      <c r="A4" s="7"/>
      <c r="B4" s="8"/>
      <c r="C4" s="8"/>
      <c r="D4" s="9"/>
      <c r="F4" s="10"/>
      <c r="G4" s="7"/>
      <c r="H4" s="11"/>
      <c r="I4" s="11"/>
      <c r="J4" s="11"/>
      <c r="K4" s="11"/>
      <c r="L4" s="11"/>
      <c r="M4" s="11"/>
      <c r="N4" s="71" t="s">
        <v>3</v>
      </c>
      <c r="O4" s="71"/>
      <c r="P4" s="71"/>
      <c r="Q4" s="7"/>
      <c r="R4" s="7"/>
      <c r="S4" s="7"/>
      <c r="T4" s="7"/>
      <c r="U4" s="7"/>
      <c r="V4" s="13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13"/>
    </row>
    <row r="5" spans="1:59" s="2" customFormat="1" x14ac:dyDescent="0.25">
      <c r="A5" s="7"/>
      <c r="B5" s="8"/>
      <c r="C5" s="8"/>
      <c r="D5" s="9"/>
      <c r="F5" s="10"/>
      <c r="G5" s="7"/>
      <c r="H5" s="11"/>
      <c r="I5" s="11"/>
      <c r="J5" s="11"/>
      <c r="K5" s="11"/>
      <c r="L5" s="11"/>
      <c r="M5" s="11"/>
      <c r="N5" s="71" t="s">
        <v>4</v>
      </c>
      <c r="O5" s="71"/>
      <c r="P5" s="71"/>
      <c r="Q5" s="7"/>
      <c r="R5" s="7"/>
      <c r="S5" s="7"/>
      <c r="T5" s="7"/>
      <c r="U5" s="7"/>
      <c r="V5" s="13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13"/>
    </row>
    <row r="6" spans="1:59" s="2" customFormat="1" x14ac:dyDescent="0.25">
      <c r="A6" s="7"/>
      <c r="B6" s="8"/>
      <c r="C6" s="8"/>
      <c r="D6" s="8"/>
      <c r="E6" s="8"/>
      <c r="F6" s="8"/>
      <c r="G6" s="7"/>
      <c r="H6" s="11"/>
      <c r="I6" s="11"/>
      <c r="J6" s="11"/>
      <c r="K6" s="11"/>
      <c r="L6" s="11"/>
      <c r="M6" s="11"/>
      <c r="N6" s="11"/>
      <c r="O6" s="11"/>
      <c r="P6" s="7"/>
      <c r="Q6" s="7"/>
      <c r="R6" s="7"/>
      <c r="S6" s="7"/>
      <c r="T6" s="7"/>
      <c r="U6" s="7"/>
      <c r="V6" s="13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3"/>
    </row>
    <row r="7" spans="1:59" s="2" customFormat="1" ht="15" customHeight="1" x14ac:dyDescent="0.25">
      <c r="A7" s="7"/>
      <c r="C7" s="10"/>
      <c r="D7" s="69" t="s">
        <v>5</v>
      </c>
      <c r="E7" s="69"/>
      <c r="F7" s="69"/>
      <c r="G7" s="69"/>
      <c r="H7" s="69"/>
      <c r="I7" s="69"/>
      <c r="J7" s="69"/>
      <c r="K7" s="69"/>
      <c r="L7" s="69"/>
      <c r="M7" s="69"/>
      <c r="N7" s="10"/>
      <c r="O7" s="11"/>
      <c r="P7" s="7"/>
      <c r="Q7" s="7"/>
      <c r="R7" s="7"/>
      <c r="S7" s="7"/>
      <c r="T7" s="7"/>
      <c r="U7" s="7"/>
      <c r="V7" s="1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13"/>
    </row>
    <row r="8" spans="1:59" s="2" customFormat="1" ht="15" customHeight="1" x14ac:dyDescent="0.25">
      <c r="A8" s="7"/>
      <c r="C8" s="8"/>
      <c r="D8" s="62" t="s">
        <v>6</v>
      </c>
      <c r="E8" s="62"/>
      <c r="F8" s="62"/>
      <c r="G8" s="62"/>
      <c r="H8" s="62"/>
      <c r="I8" s="62"/>
      <c r="J8" s="62"/>
      <c r="K8" s="62"/>
      <c r="L8" s="62"/>
      <c r="M8" s="62"/>
      <c r="N8" s="11"/>
      <c r="O8" s="11"/>
      <c r="P8" s="7"/>
      <c r="Q8" s="7"/>
      <c r="R8" s="7"/>
      <c r="S8" s="7"/>
      <c r="T8" s="7"/>
      <c r="U8" s="7"/>
      <c r="V8" s="13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13"/>
    </row>
    <row r="9" spans="1:59" s="2" customFormat="1" x14ac:dyDescent="0.25">
      <c r="A9" s="7"/>
      <c r="C9" s="1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1"/>
      <c r="P9" s="7"/>
      <c r="Q9" s="7"/>
      <c r="R9" s="7"/>
      <c r="S9" s="7"/>
      <c r="T9" s="7"/>
      <c r="U9" s="7"/>
      <c r="V9" s="1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13"/>
    </row>
    <row r="10" spans="1:59" s="2" customFormat="1" ht="24.75" customHeight="1" x14ac:dyDescent="0.25">
      <c r="A10" s="7"/>
      <c r="C10" s="15"/>
      <c r="D10" s="15"/>
      <c r="E10" s="15"/>
      <c r="F10" s="8"/>
      <c r="G10" s="7"/>
      <c r="H10" s="11"/>
      <c r="I10" s="11"/>
      <c r="J10" s="11"/>
      <c r="K10" s="11"/>
      <c r="L10" s="11"/>
      <c r="M10" s="11"/>
      <c r="N10" s="11"/>
      <c r="O10" s="11"/>
      <c r="P10" s="7"/>
      <c r="Q10" s="7"/>
      <c r="R10" s="7"/>
      <c r="S10" s="7"/>
      <c r="T10" s="7"/>
      <c r="U10" s="7"/>
      <c r="V10" s="1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13"/>
    </row>
    <row r="11" spans="1:59" ht="26.25" customHeight="1" x14ac:dyDescent="0.25">
      <c r="A11" s="64" t="s">
        <v>7</v>
      </c>
      <c r="B11" s="65" t="s">
        <v>8</v>
      </c>
      <c r="C11" s="58" t="s">
        <v>9</v>
      </c>
      <c r="D11" s="58" t="s">
        <v>10</v>
      </c>
      <c r="E11" s="58" t="s">
        <v>11</v>
      </c>
      <c r="F11" s="58" t="s">
        <v>12</v>
      </c>
      <c r="G11" s="58" t="s">
        <v>13</v>
      </c>
      <c r="H11" s="68" t="s">
        <v>14</v>
      </c>
      <c r="I11" s="68" t="s">
        <v>15</v>
      </c>
      <c r="J11" s="42" t="s">
        <v>16</v>
      </c>
      <c r="K11" s="54" t="s">
        <v>17</v>
      </c>
      <c r="L11" s="54" t="s">
        <v>18</v>
      </c>
      <c r="M11" s="54" t="s">
        <v>19</v>
      </c>
      <c r="N11" s="54" t="s">
        <v>20</v>
      </c>
      <c r="O11" s="49" t="s">
        <v>21</v>
      </c>
      <c r="P11" s="49"/>
      <c r="Q11" s="49"/>
      <c r="R11" s="54" t="s">
        <v>22</v>
      </c>
      <c r="S11" s="54" t="s">
        <v>23</v>
      </c>
      <c r="T11" s="54"/>
      <c r="U11" s="54"/>
      <c r="V11" s="61" t="s">
        <v>24</v>
      </c>
      <c r="W11" s="42" t="s">
        <v>25</v>
      </c>
      <c r="X11" s="50" t="s">
        <v>26</v>
      </c>
      <c r="Y11" s="45" t="s">
        <v>27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 t="s">
        <v>27</v>
      </c>
      <c r="AM11" s="46"/>
      <c r="AN11" s="46"/>
      <c r="AO11" s="46"/>
      <c r="AP11" s="46"/>
      <c r="AQ11" s="46"/>
      <c r="AR11" s="46"/>
      <c r="AS11" s="46"/>
      <c r="AT11" s="46" t="s">
        <v>27</v>
      </c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42" t="s">
        <v>28</v>
      </c>
      <c r="BG11" s="53" t="s">
        <v>29</v>
      </c>
    </row>
    <row r="12" spans="1:59" ht="27.75" customHeight="1" x14ac:dyDescent="0.25">
      <c r="A12" s="64"/>
      <c r="B12" s="66"/>
      <c r="C12" s="59"/>
      <c r="D12" s="59"/>
      <c r="E12" s="59"/>
      <c r="F12" s="59"/>
      <c r="G12" s="59"/>
      <c r="H12" s="68"/>
      <c r="I12" s="68"/>
      <c r="J12" s="43"/>
      <c r="K12" s="54"/>
      <c r="L12" s="54"/>
      <c r="M12" s="54"/>
      <c r="N12" s="54"/>
      <c r="O12" s="49"/>
      <c r="P12" s="49"/>
      <c r="Q12" s="49"/>
      <c r="R12" s="54"/>
      <c r="S12" s="54"/>
      <c r="T12" s="54"/>
      <c r="U12" s="54"/>
      <c r="V12" s="61"/>
      <c r="W12" s="43"/>
      <c r="X12" s="51"/>
      <c r="Y12" s="54" t="s">
        <v>30</v>
      </c>
      <c r="Z12" s="55" t="s">
        <v>31</v>
      </c>
      <c r="AA12" s="56"/>
      <c r="AB12" s="56"/>
      <c r="AC12" s="56"/>
      <c r="AD12" s="56" t="s">
        <v>31</v>
      </c>
      <c r="AE12" s="56"/>
      <c r="AF12" s="56"/>
      <c r="AG12" s="56"/>
      <c r="AH12" s="56"/>
      <c r="AI12" s="56"/>
      <c r="AJ12" s="56"/>
      <c r="AK12" s="57"/>
      <c r="AL12" s="49" t="s">
        <v>32</v>
      </c>
      <c r="AM12" s="49"/>
      <c r="AN12" s="49"/>
      <c r="AO12" s="49"/>
      <c r="AP12" s="49" t="s">
        <v>33</v>
      </c>
      <c r="AQ12" s="49"/>
      <c r="AR12" s="47" t="s">
        <v>34</v>
      </c>
      <c r="AS12" s="49"/>
      <c r="AT12" s="58" t="s">
        <v>35</v>
      </c>
      <c r="AU12" s="42" t="s">
        <v>36</v>
      </c>
      <c r="AV12" s="45" t="s">
        <v>37</v>
      </c>
      <c r="AW12" s="46"/>
      <c r="AX12" s="46"/>
      <c r="AY12" s="46"/>
      <c r="AZ12" s="46"/>
      <c r="BA12" s="46"/>
      <c r="BB12" s="46"/>
      <c r="BC12" s="47"/>
      <c r="BD12" s="49" t="s">
        <v>38</v>
      </c>
      <c r="BE12" s="49" t="s">
        <v>39</v>
      </c>
      <c r="BF12" s="43"/>
      <c r="BG12" s="53"/>
    </row>
    <row r="13" spans="1:59" ht="44.25" customHeight="1" x14ac:dyDescent="0.25">
      <c r="A13" s="64"/>
      <c r="B13" s="66"/>
      <c r="C13" s="59"/>
      <c r="D13" s="59"/>
      <c r="E13" s="59"/>
      <c r="F13" s="59"/>
      <c r="G13" s="59"/>
      <c r="H13" s="68"/>
      <c r="I13" s="68"/>
      <c r="J13" s="43"/>
      <c r="K13" s="54"/>
      <c r="L13" s="54"/>
      <c r="M13" s="54"/>
      <c r="N13" s="54"/>
      <c r="O13" s="49"/>
      <c r="P13" s="49"/>
      <c r="Q13" s="49"/>
      <c r="R13" s="54"/>
      <c r="S13" s="54"/>
      <c r="T13" s="54"/>
      <c r="U13" s="54"/>
      <c r="V13" s="61"/>
      <c r="W13" s="43"/>
      <c r="X13" s="51"/>
      <c r="Y13" s="54"/>
      <c r="Z13" s="45" t="s">
        <v>40</v>
      </c>
      <c r="AA13" s="46"/>
      <c r="AB13" s="46"/>
      <c r="AC13" s="47"/>
      <c r="AD13" s="45" t="s">
        <v>41</v>
      </c>
      <c r="AE13" s="46"/>
      <c r="AF13" s="46"/>
      <c r="AG13" s="47"/>
      <c r="AH13" s="45" t="s">
        <v>42</v>
      </c>
      <c r="AI13" s="46"/>
      <c r="AJ13" s="46"/>
      <c r="AK13" s="47"/>
      <c r="AL13" s="49" t="s">
        <v>40</v>
      </c>
      <c r="AM13" s="49"/>
      <c r="AN13" s="49" t="s">
        <v>43</v>
      </c>
      <c r="AO13" s="49"/>
      <c r="AP13" s="49"/>
      <c r="AQ13" s="49"/>
      <c r="AR13" s="47"/>
      <c r="AS13" s="49"/>
      <c r="AT13" s="59"/>
      <c r="AU13" s="43"/>
      <c r="AV13" s="49" t="s">
        <v>44</v>
      </c>
      <c r="AW13" s="49"/>
      <c r="AX13" s="49" t="s">
        <v>45</v>
      </c>
      <c r="AY13" s="49"/>
      <c r="AZ13" s="49" t="s">
        <v>46</v>
      </c>
      <c r="BA13" s="49"/>
      <c r="BB13" s="49" t="s">
        <v>47</v>
      </c>
      <c r="BC13" s="49"/>
      <c r="BD13" s="49"/>
      <c r="BE13" s="49"/>
      <c r="BF13" s="43"/>
      <c r="BG13" s="53"/>
    </row>
    <row r="14" spans="1:59" s="20" customFormat="1" ht="135.75" customHeight="1" x14ac:dyDescent="0.25">
      <c r="A14" s="64"/>
      <c r="B14" s="67"/>
      <c r="C14" s="59"/>
      <c r="D14" s="60"/>
      <c r="E14" s="60"/>
      <c r="F14" s="60"/>
      <c r="G14" s="60"/>
      <c r="H14" s="68"/>
      <c r="I14" s="68"/>
      <c r="J14" s="44"/>
      <c r="K14" s="54"/>
      <c r="L14" s="54"/>
      <c r="M14" s="54"/>
      <c r="N14" s="54"/>
      <c r="O14" s="17" t="s">
        <v>48</v>
      </c>
      <c r="P14" s="17" t="s">
        <v>49</v>
      </c>
      <c r="Q14" s="17" t="s">
        <v>50</v>
      </c>
      <c r="R14" s="54"/>
      <c r="S14" s="18" t="s">
        <v>40</v>
      </c>
      <c r="T14" s="18" t="s">
        <v>41</v>
      </c>
      <c r="U14" s="18" t="s">
        <v>51</v>
      </c>
      <c r="V14" s="61"/>
      <c r="W14" s="44"/>
      <c r="X14" s="52"/>
      <c r="Y14" s="54"/>
      <c r="Z14" s="17" t="s">
        <v>52</v>
      </c>
      <c r="AA14" s="19" t="s">
        <v>53</v>
      </c>
      <c r="AB14" s="17" t="s">
        <v>54</v>
      </c>
      <c r="AC14" s="19" t="s">
        <v>55</v>
      </c>
      <c r="AD14" s="17" t="s">
        <v>56</v>
      </c>
      <c r="AE14" s="18" t="s">
        <v>55</v>
      </c>
      <c r="AF14" s="17" t="s">
        <v>57</v>
      </c>
      <c r="AG14" s="18" t="s">
        <v>53</v>
      </c>
      <c r="AH14" s="17" t="s">
        <v>56</v>
      </c>
      <c r="AI14" s="18" t="s">
        <v>55</v>
      </c>
      <c r="AJ14" s="17" t="s">
        <v>57</v>
      </c>
      <c r="AK14" s="18" t="s">
        <v>53</v>
      </c>
      <c r="AL14" s="17" t="s">
        <v>58</v>
      </c>
      <c r="AM14" s="18" t="s">
        <v>59</v>
      </c>
      <c r="AN14" s="17" t="s">
        <v>58</v>
      </c>
      <c r="AO14" s="18" t="s">
        <v>60</v>
      </c>
      <c r="AP14" s="17" t="s">
        <v>61</v>
      </c>
      <c r="AQ14" s="18" t="s">
        <v>62</v>
      </c>
      <c r="AR14" s="17" t="s">
        <v>63</v>
      </c>
      <c r="AS14" s="18" t="s">
        <v>64</v>
      </c>
      <c r="AT14" s="60"/>
      <c r="AU14" s="44"/>
      <c r="AV14" s="17" t="s">
        <v>54</v>
      </c>
      <c r="AW14" s="18" t="s">
        <v>65</v>
      </c>
      <c r="AX14" s="17" t="s">
        <v>54</v>
      </c>
      <c r="AY14" s="18" t="s">
        <v>66</v>
      </c>
      <c r="AZ14" s="17" t="s">
        <v>54</v>
      </c>
      <c r="BA14" s="18" t="s">
        <v>67</v>
      </c>
      <c r="BB14" s="17" t="s">
        <v>54</v>
      </c>
      <c r="BC14" s="18" t="s">
        <v>68</v>
      </c>
      <c r="BD14" s="49"/>
      <c r="BE14" s="49"/>
      <c r="BF14" s="44"/>
      <c r="BG14" s="53"/>
    </row>
    <row r="15" spans="1:59" s="30" customFormat="1" ht="69" customHeight="1" x14ac:dyDescent="0.25">
      <c r="A15" s="21"/>
      <c r="B15" s="36"/>
      <c r="C15" s="22"/>
      <c r="D15" s="37"/>
      <c r="E15" s="25"/>
      <c r="F15" s="25"/>
      <c r="G15" s="25"/>
      <c r="H15" s="40"/>
      <c r="I15" s="40"/>
      <c r="J15" s="23">
        <f>(I15*25/100)+I15</f>
        <v>0</v>
      </c>
      <c r="K15" s="24">
        <v>17697</v>
      </c>
      <c r="L15" s="24">
        <f>K15*J15</f>
        <v>0</v>
      </c>
      <c r="M15" s="24">
        <f>N15/18</f>
        <v>0</v>
      </c>
      <c r="N15" s="24">
        <f>O15+P15+Q15</f>
        <v>0</v>
      </c>
      <c r="O15" s="25"/>
      <c r="P15" s="25"/>
      <c r="Q15" s="25"/>
      <c r="R15" s="24">
        <v>18</v>
      </c>
      <c r="S15" s="24">
        <f>L15/R15*O15</f>
        <v>0</v>
      </c>
      <c r="T15" s="24">
        <f>L15/R15*P15</f>
        <v>0</v>
      </c>
      <c r="U15" s="24">
        <f>L15/R15*Q15</f>
        <v>0</v>
      </c>
      <c r="V15" s="26">
        <f>SUM(S15:U15)</f>
        <v>0</v>
      </c>
      <c r="W15" s="24">
        <f>V15*25/100</f>
        <v>0</v>
      </c>
      <c r="X15" s="24">
        <f>SUM(V15:W15)</f>
        <v>0</v>
      </c>
      <c r="Y15" s="24">
        <f>X15*10/100</f>
        <v>0</v>
      </c>
      <c r="Z15" s="25"/>
      <c r="AA15" s="27">
        <f>K15*40/100/18*Z15</f>
        <v>0</v>
      </c>
      <c r="AB15" s="28"/>
      <c r="AC15" s="27">
        <f>17697*50/100/18*AB15</f>
        <v>0</v>
      </c>
      <c r="AD15" s="28"/>
      <c r="AE15" s="27">
        <f>17697*50/100/18*AD15</f>
        <v>0</v>
      </c>
      <c r="AF15" s="28"/>
      <c r="AG15" s="27">
        <f>17697*40/100/18*AF15</f>
        <v>0</v>
      </c>
      <c r="AH15" s="28"/>
      <c r="AI15" s="27">
        <f>17697*50/100/18*AH15</f>
        <v>0</v>
      </c>
      <c r="AJ15" s="28"/>
      <c r="AK15" s="27">
        <f>17697*40/100/18*AJ15</f>
        <v>0</v>
      </c>
      <c r="AL15" s="28"/>
      <c r="AM15" s="27">
        <f>17697*50/100*AL15</f>
        <v>0</v>
      </c>
      <c r="AN15" s="28"/>
      <c r="AO15" s="27">
        <f>17697*60/100*AN15</f>
        <v>0</v>
      </c>
      <c r="AP15" s="28"/>
      <c r="AQ15" s="27">
        <f>17697*20/100*AP15</f>
        <v>0</v>
      </c>
      <c r="AR15" s="28"/>
      <c r="AS15" s="27"/>
      <c r="AT15" s="25"/>
      <c r="AU15" s="24">
        <f>X15*30/100</f>
        <v>0</v>
      </c>
      <c r="AV15" s="28"/>
      <c r="AW15" s="27">
        <f>X15*50/100/18*AV15</f>
        <v>0</v>
      </c>
      <c r="AX15" s="28"/>
      <c r="AY15" s="27">
        <f>X15*40/100/18*AX15</f>
        <v>0</v>
      </c>
      <c r="AZ15" s="25"/>
      <c r="BA15" s="27">
        <f>X15*35/100/18*AZ15</f>
        <v>0</v>
      </c>
      <c r="BB15" s="25"/>
      <c r="BC15" s="27">
        <f>X15*30/100/18*BB15</f>
        <v>0</v>
      </c>
      <c r="BD15" s="25"/>
      <c r="BE15" s="25"/>
      <c r="BF15" s="24">
        <f>Y15+AA15+AC15+AE15+AG15+AI15+AK15+AM15+AO15+AQ15+AS15+AT15+AU15+AW15+AY15+BA15+BC15+BD15+BE15</f>
        <v>0</v>
      </c>
      <c r="BG15" s="29">
        <f>BF15+X15</f>
        <v>0</v>
      </c>
    </row>
    <row r="16" spans="1:59" ht="15.75" x14ac:dyDescent="0.25">
      <c r="A16" s="38"/>
      <c r="B16" s="39"/>
      <c r="C16" s="39"/>
      <c r="D16" s="39"/>
      <c r="E16" s="39"/>
      <c r="F16" s="39"/>
      <c r="G16" s="38"/>
      <c r="H16" s="41"/>
      <c r="I16" s="40"/>
      <c r="J16" s="23">
        <f t="shared" ref="J16:J34" si="0">(I16*25/100)+I16</f>
        <v>0</v>
      </c>
      <c r="K16" s="24">
        <v>17697</v>
      </c>
      <c r="L16" s="24">
        <f t="shared" ref="L16:L34" si="1">K16*J16</f>
        <v>0</v>
      </c>
      <c r="M16" s="24">
        <f t="shared" ref="M16:M34" si="2">N16/18</f>
        <v>0</v>
      </c>
      <c r="N16" s="24">
        <f t="shared" ref="N16:N34" si="3">O16+P16+Q16</f>
        <v>0</v>
      </c>
      <c r="O16" s="25"/>
      <c r="P16" s="25"/>
      <c r="Q16" s="25"/>
      <c r="R16" s="24">
        <v>18</v>
      </c>
      <c r="S16" s="24">
        <f t="shared" ref="S16:S34" si="4">L16/R16*O16</f>
        <v>0</v>
      </c>
      <c r="T16" s="24">
        <f t="shared" ref="T16:T34" si="5">L16/R16*P16</f>
        <v>0</v>
      </c>
      <c r="U16" s="24">
        <f t="shared" ref="U16:U34" si="6">L16/R16*Q16</f>
        <v>0</v>
      </c>
      <c r="V16" s="26">
        <f t="shared" ref="V16:V34" si="7">SUM(S16:U16)</f>
        <v>0</v>
      </c>
      <c r="W16" s="24">
        <f t="shared" ref="W16:W34" si="8">V16*25/100</f>
        <v>0</v>
      </c>
      <c r="X16" s="24">
        <f t="shared" ref="X16:X34" si="9">SUM(V16:W16)</f>
        <v>0</v>
      </c>
      <c r="Y16" s="24">
        <f t="shared" ref="Y16:Y34" si="10">X16*10/100</f>
        <v>0</v>
      </c>
      <c r="Z16" s="25"/>
      <c r="AA16" s="27">
        <f t="shared" ref="AA16:AA34" si="11">K16*40/100/18*Z16</f>
        <v>0</v>
      </c>
      <c r="AB16" s="28"/>
      <c r="AC16" s="27">
        <f t="shared" ref="AC16:AC34" si="12">17697*50/100/18*AB16</f>
        <v>0</v>
      </c>
      <c r="AD16" s="28"/>
      <c r="AE16" s="27">
        <f t="shared" ref="AE16:AE34" si="13">17697*50/100/18*AD16</f>
        <v>0</v>
      </c>
      <c r="AF16" s="28"/>
      <c r="AG16" s="27">
        <f t="shared" ref="AG16:AG34" si="14">17697*40/100/18*AF16</f>
        <v>0</v>
      </c>
      <c r="AH16" s="28"/>
      <c r="AI16" s="27">
        <f t="shared" ref="AI16:AI34" si="15">17697*50/100/18*AH16</f>
        <v>0</v>
      </c>
      <c r="AJ16" s="28"/>
      <c r="AK16" s="27">
        <f t="shared" ref="AK16:AK34" si="16">17697*40/100/18*AJ16</f>
        <v>0</v>
      </c>
      <c r="AL16" s="28"/>
      <c r="AM16" s="27">
        <f t="shared" ref="AM16:AM34" si="17">17697*50/100*AL16</f>
        <v>0</v>
      </c>
      <c r="AN16" s="28"/>
      <c r="AO16" s="27">
        <f t="shared" ref="AO16:AO34" si="18">17697*60/100*AN16</f>
        <v>0</v>
      </c>
      <c r="AP16" s="28"/>
      <c r="AQ16" s="27">
        <f t="shared" ref="AQ16:AQ34" si="19">17697*20/100*AP16</f>
        <v>0</v>
      </c>
      <c r="AR16" s="28"/>
      <c r="AS16" s="27"/>
      <c r="AT16" s="25"/>
      <c r="AU16" s="24">
        <f t="shared" ref="AU16:AU34" si="20">X16*30/100</f>
        <v>0</v>
      </c>
      <c r="AV16" s="28"/>
      <c r="AW16" s="27">
        <f t="shared" ref="AW16:AW34" si="21">X16*50/100/18*AV16</f>
        <v>0</v>
      </c>
      <c r="AX16" s="28"/>
      <c r="AY16" s="27">
        <f t="shared" ref="AY16:AY34" si="22">X16*40/100/18*AX16</f>
        <v>0</v>
      </c>
      <c r="AZ16" s="25"/>
      <c r="BA16" s="27">
        <f t="shared" ref="BA16:BA34" si="23">X16*35/100/18*AZ16</f>
        <v>0</v>
      </c>
      <c r="BB16" s="25"/>
      <c r="BC16" s="27">
        <f t="shared" ref="BC16:BC34" si="24">X16*30/100/18*BB16</f>
        <v>0</v>
      </c>
      <c r="BD16" s="25"/>
      <c r="BE16" s="25"/>
      <c r="BF16" s="24">
        <f t="shared" ref="BF16:BF34" si="25">Y16+AA16+AC16+AE16+AG16+AI16+AK16+AM16+AO16+AQ16+AS16+AT16+AU16+AW16+AY16+BA16+BC16+BD16+BE16</f>
        <v>0</v>
      </c>
      <c r="BG16" s="29">
        <f t="shared" ref="BG16:BG34" si="26">BF16+X16</f>
        <v>0</v>
      </c>
    </row>
    <row r="17" spans="1:59" ht="15.75" x14ac:dyDescent="0.25">
      <c r="A17" s="38"/>
      <c r="B17" s="39"/>
      <c r="C17" s="39"/>
      <c r="D17" s="39"/>
      <c r="E17" s="39"/>
      <c r="F17" s="39"/>
      <c r="G17" s="38"/>
      <c r="H17" s="41"/>
      <c r="I17" s="40"/>
      <c r="J17" s="23">
        <f t="shared" si="0"/>
        <v>0</v>
      </c>
      <c r="K17" s="24">
        <v>17697</v>
      </c>
      <c r="L17" s="24">
        <f t="shared" si="1"/>
        <v>0</v>
      </c>
      <c r="M17" s="24">
        <f t="shared" si="2"/>
        <v>0</v>
      </c>
      <c r="N17" s="24">
        <f t="shared" si="3"/>
        <v>0</v>
      </c>
      <c r="O17" s="25"/>
      <c r="P17" s="25"/>
      <c r="Q17" s="25"/>
      <c r="R17" s="24">
        <v>18</v>
      </c>
      <c r="S17" s="24">
        <f t="shared" si="4"/>
        <v>0</v>
      </c>
      <c r="T17" s="24">
        <f t="shared" si="5"/>
        <v>0</v>
      </c>
      <c r="U17" s="24">
        <f t="shared" si="6"/>
        <v>0</v>
      </c>
      <c r="V17" s="26">
        <f t="shared" si="7"/>
        <v>0</v>
      </c>
      <c r="W17" s="24">
        <f t="shared" si="8"/>
        <v>0</v>
      </c>
      <c r="X17" s="24">
        <f t="shared" si="9"/>
        <v>0</v>
      </c>
      <c r="Y17" s="24">
        <f t="shared" si="10"/>
        <v>0</v>
      </c>
      <c r="Z17" s="25"/>
      <c r="AA17" s="27">
        <f t="shared" si="11"/>
        <v>0</v>
      </c>
      <c r="AB17" s="28"/>
      <c r="AC17" s="27">
        <f t="shared" si="12"/>
        <v>0</v>
      </c>
      <c r="AD17" s="28"/>
      <c r="AE17" s="27">
        <f t="shared" si="13"/>
        <v>0</v>
      </c>
      <c r="AF17" s="28"/>
      <c r="AG17" s="27">
        <f t="shared" si="14"/>
        <v>0</v>
      </c>
      <c r="AH17" s="28"/>
      <c r="AI17" s="27">
        <f t="shared" si="15"/>
        <v>0</v>
      </c>
      <c r="AJ17" s="28"/>
      <c r="AK17" s="27">
        <f t="shared" si="16"/>
        <v>0</v>
      </c>
      <c r="AL17" s="28"/>
      <c r="AM17" s="27">
        <f t="shared" si="17"/>
        <v>0</v>
      </c>
      <c r="AN17" s="28"/>
      <c r="AO17" s="27">
        <f t="shared" si="18"/>
        <v>0</v>
      </c>
      <c r="AP17" s="28"/>
      <c r="AQ17" s="27">
        <f t="shared" si="19"/>
        <v>0</v>
      </c>
      <c r="AR17" s="28"/>
      <c r="AS17" s="27"/>
      <c r="AT17" s="25"/>
      <c r="AU17" s="24">
        <f t="shared" si="20"/>
        <v>0</v>
      </c>
      <c r="AV17" s="28"/>
      <c r="AW17" s="27">
        <f t="shared" si="21"/>
        <v>0</v>
      </c>
      <c r="AX17" s="28"/>
      <c r="AY17" s="27">
        <f t="shared" si="22"/>
        <v>0</v>
      </c>
      <c r="AZ17" s="25"/>
      <c r="BA17" s="27">
        <f t="shared" si="23"/>
        <v>0</v>
      </c>
      <c r="BB17" s="25"/>
      <c r="BC17" s="27">
        <f t="shared" si="24"/>
        <v>0</v>
      </c>
      <c r="BD17" s="25"/>
      <c r="BE17" s="25"/>
      <c r="BF17" s="24">
        <f t="shared" si="25"/>
        <v>0</v>
      </c>
      <c r="BG17" s="29">
        <f t="shared" si="26"/>
        <v>0</v>
      </c>
    </row>
    <row r="18" spans="1:59" ht="15.75" x14ac:dyDescent="0.25">
      <c r="A18" s="38"/>
      <c r="B18" s="39"/>
      <c r="C18" s="39"/>
      <c r="D18" s="39"/>
      <c r="E18" s="39"/>
      <c r="F18" s="39"/>
      <c r="G18" s="38"/>
      <c r="H18" s="41"/>
      <c r="I18" s="40"/>
      <c r="J18" s="23">
        <f t="shared" si="0"/>
        <v>0</v>
      </c>
      <c r="K18" s="24">
        <v>17697</v>
      </c>
      <c r="L18" s="24">
        <f t="shared" si="1"/>
        <v>0</v>
      </c>
      <c r="M18" s="24">
        <f t="shared" si="2"/>
        <v>0</v>
      </c>
      <c r="N18" s="24">
        <f t="shared" si="3"/>
        <v>0</v>
      </c>
      <c r="O18" s="25"/>
      <c r="P18" s="25"/>
      <c r="Q18" s="25"/>
      <c r="R18" s="24">
        <v>18</v>
      </c>
      <c r="S18" s="24">
        <f t="shared" si="4"/>
        <v>0</v>
      </c>
      <c r="T18" s="24">
        <f t="shared" si="5"/>
        <v>0</v>
      </c>
      <c r="U18" s="24">
        <f t="shared" si="6"/>
        <v>0</v>
      </c>
      <c r="V18" s="26">
        <f t="shared" si="7"/>
        <v>0</v>
      </c>
      <c r="W18" s="24">
        <f t="shared" si="8"/>
        <v>0</v>
      </c>
      <c r="X18" s="24">
        <f t="shared" si="9"/>
        <v>0</v>
      </c>
      <c r="Y18" s="24">
        <f t="shared" si="10"/>
        <v>0</v>
      </c>
      <c r="Z18" s="25"/>
      <c r="AA18" s="27">
        <f t="shared" si="11"/>
        <v>0</v>
      </c>
      <c r="AB18" s="28"/>
      <c r="AC18" s="27">
        <f t="shared" si="12"/>
        <v>0</v>
      </c>
      <c r="AD18" s="28"/>
      <c r="AE18" s="27">
        <f t="shared" si="13"/>
        <v>0</v>
      </c>
      <c r="AF18" s="28"/>
      <c r="AG18" s="27">
        <f t="shared" si="14"/>
        <v>0</v>
      </c>
      <c r="AH18" s="28"/>
      <c r="AI18" s="27">
        <f t="shared" si="15"/>
        <v>0</v>
      </c>
      <c r="AJ18" s="28"/>
      <c r="AK18" s="27">
        <f t="shared" si="16"/>
        <v>0</v>
      </c>
      <c r="AL18" s="28"/>
      <c r="AM18" s="27">
        <f t="shared" si="17"/>
        <v>0</v>
      </c>
      <c r="AN18" s="28"/>
      <c r="AO18" s="27">
        <f t="shared" si="18"/>
        <v>0</v>
      </c>
      <c r="AP18" s="28"/>
      <c r="AQ18" s="27">
        <f t="shared" si="19"/>
        <v>0</v>
      </c>
      <c r="AR18" s="28"/>
      <c r="AS18" s="27"/>
      <c r="AT18" s="25"/>
      <c r="AU18" s="24">
        <f t="shared" si="20"/>
        <v>0</v>
      </c>
      <c r="AV18" s="28"/>
      <c r="AW18" s="27">
        <f t="shared" si="21"/>
        <v>0</v>
      </c>
      <c r="AX18" s="28"/>
      <c r="AY18" s="27">
        <f t="shared" si="22"/>
        <v>0</v>
      </c>
      <c r="AZ18" s="25"/>
      <c r="BA18" s="27">
        <f t="shared" si="23"/>
        <v>0</v>
      </c>
      <c r="BB18" s="25"/>
      <c r="BC18" s="27">
        <f t="shared" si="24"/>
        <v>0</v>
      </c>
      <c r="BD18" s="25"/>
      <c r="BE18" s="25"/>
      <c r="BF18" s="24">
        <f t="shared" si="25"/>
        <v>0</v>
      </c>
      <c r="BG18" s="29">
        <f t="shared" si="26"/>
        <v>0</v>
      </c>
    </row>
    <row r="19" spans="1:59" ht="15.75" x14ac:dyDescent="0.25">
      <c r="A19" s="38"/>
      <c r="B19" s="39"/>
      <c r="C19" s="39"/>
      <c r="D19" s="39"/>
      <c r="E19" s="39"/>
      <c r="F19" s="39"/>
      <c r="G19" s="38"/>
      <c r="H19" s="41"/>
      <c r="I19" s="40"/>
      <c r="J19" s="23">
        <f t="shared" si="0"/>
        <v>0</v>
      </c>
      <c r="K19" s="24">
        <v>17697</v>
      </c>
      <c r="L19" s="24">
        <f t="shared" si="1"/>
        <v>0</v>
      </c>
      <c r="M19" s="24">
        <f t="shared" si="2"/>
        <v>0</v>
      </c>
      <c r="N19" s="24">
        <f t="shared" si="3"/>
        <v>0</v>
      </c>
      <c r="O19" s="25"/>
      <c r="P19" s="25"/>
      <c r="Q19" s="25"/>
      <c r="R19" s="24">
        <v>18</v>
      </c>
      <c r="S19" s="24">
        <f t="shared" si="4"/>
        <v>0</v>
      </c>
      <c r="T19" s="24">
        <f t="shared" si="5"/>
        <v>0</v>
      </c>
      <c r="U19" s="24">
        <f t="shared" si="6"/>
        <v>0</v>
      </c>
      <c r="V19" s="26">
        <f t="shared" si="7"/>
        <v>0</v>
      </c>
      <c r="W19" s="24">
        <f t="shared" si="8"/>
        <v>0</v>
      </c>
      <c r="X19" s="24">
        <f t="shared" si="9"/>
        <v>0</v>
      </c>
      <c r="Y19" s="24">
        <f t="shared" si="10"/>
        <v>0</v>
      </c>
      <c r="Z19" s="25"/>
      <c r="AA19" s="27">
        <f t="shared" si="11"/>
        <v>0</v>
      </c>
      <c r="AB19" s="28"/>
      <c r="AC19" s="27">
        <f t="shared" si="12"/>
        <v>0</v>
      </c>
      <c r="AD19" s="28"/>
      <c r="AE19" s="27">
        <f t="shared" si="13"/>
        <v>0</v>
      </c>
      <c r="AF19" s="28"/>
      <c r="AG19" s="27">
        <f t="shared" si="14"/>
        <v>0</v>
      </c>
      <c r="AH19" s="28"/>
      <c r="AI19" s="27">
        <f t="shared" si="15"/>
        <v>0</v>
      </c>
      <c r="AJ19" s="28"/>
      <c r="AK19" s="27">
        <f t="shared" si="16"/>
        <v>0</v>
      </c>
      <c r="AL19" s="28"/>
      <c r="AM19" s="27">
        <f t="shared" si="17"/>
        <v>0</v>
      </c>
      <c r="AN19" s="28"/>
      <c r="AO19" s="27">
        <f t="shared" si="18"/>
        <v>0</v>
      </c>
      <c r="AP19" s="28"/>
      <c r="AQ19" s="27">
        <f t="shared" si="19"/>
        <v>0</v>
      </c>
      <c r="AR19" s="28"/>
      <c r="AS19" s="27"/>
      <c r="AT19" s="25"/>
      <c r="AU19" s="24">
        <f t="shared" si="20"/>
        <v>0</v>
      </c>
      <c r="AV19" s="28"/>
      <c r="AW19" s="27">
        <f t="shared" si="21"/>
        <v>0</v>
      </c>
      <c r="AX19" s="28"/>
      <c r="AY19" s="27">
        <f t="shared" si="22"/>
        <v>0</v>
      </c>
      <c r="AZ19" s="25"/>
      <c r="BA19" s="27">
        <f t="shared" si="23"/>
        <v>0</v>
      </c>
      <c r="BB19" s="25"/>
      <c r="BC19" s="27">
        <f t="shared" si="24"/>
        <v>0</v>
      </c>
      <c r="BD19" s="25"/>
      <c r="BE19" s="25"/>
      <c r="BF19" s="24">
        <f t="shared" si="25"/>
        <v>0</v>
      </c>
      <c r="BG19" s="29">
        <f t="shared" si="26"/>
        <v>0</v>
      </c>
    </row>
    <row r="20" spans="1:59" ht="15.75" x14ac:dyDescent="0.25">
      <c r="A20" s="38"/>
      <c r="B20" s="39"/>
      <c r="C20" s="39"/>
      <c r="D20" s="39"/>
      <c r="E20" s="39"/>
      <c r="F20" s="39"/>
      <c r="G20" s="38"/>
      <c r="H20" s="41"/>
      <c r="I20" s="40"/>
      <c r="J20" s="23">
        <f t="shared" si="0"/>
        <v>0</v>
      </c>
      <c r="K20" s="24">
        <v>17697</v>
      </c>
      <c r="L20" s="24">
        <f t="shared" si="1"/>
        <v>0</v>
      </c>
      <c r="M20" s="24">
        <f t="shared" si="2"/>
        <v>0</v>
      </c>
      <c r="N20" s="24">
        <f t="shared" si="3"/>
        <v>0</v>
      </c>
      <c r="O20" s="25"/>
      <c r="P20" s="25"/>
      <c r="Q20" s="25"/>
      <c r="R20" s="24">
        <v>18</v>
      </c>
      <c r="S20" s="24">
        <f t="shared" si="4"/>
        <v>0</v>
      </c>
      <c r="T20" s="24">
        <f t="shared" si="5"/>
        <v>0</v>
      </c>
      <c r="U20" s="24">
        <f t="shared" si="6"/>
        <v>0</v>
      </c>
      <c r="V20" s="26">
        <f t="shared" si="7"/>
        <v>0</v>
      </c>
      <c r="W20" s="24">
        <f t="shared" si="8"/>
        <v>0</v>
      </c>
      <c r="X20" s="24">
        <f t="shared" si="9"/>
        <v>0</v>
      </c>
      <c r="Y20" s="24">
        <f t="shared" si="10"/>
        <v>0</v>
      </c>
      <c r="Z20" s="25"/>
      <c r="AA20" s="27">
        <f t="shared" si="11"/>
        <v>0</v>
      </c>
      <c r="AB20" s="28"/>
      <c r="AC20" s="27">
        <f t="shared" si="12"/>
        <v>0</v>
      </c>
      <c r="AD20" s="28"/>
      <c r="AE20" s="27">
        <f t="shared" si="13"/>
        <v>0</v>
      </c>
      <c r="AF20" s="28"/>
      <c r="AG20" s="27">
        <f t="shared" si="14"/>
        <v>0</v>
      </c>
      <c r="AH20" s="28"/>
      <c r="AI20" s="27">
        <f t="shared" si="15"/>
        <v>0</v>
      </c>
      <c r="AJ20" s="28"/>
      <c r="AK20" s="27">
        <f t="shared" si="16"/>
        <v>0</v>
      </c>
      <c r="AL20" s="28"/>
      <c r="AM20" s="27">
        <f t="shared" si="17"/>
        <v>0</v>
      </c>
      <c r="AN20" s="28"/>
      <c r="AO20" s="27">
        <f t="shared" si="18"/>
        <v>0</v>
      </c>
      <c r="AP20" s="28"/>
      <c r="AQ20" s="27">
        <f t="shared" si="19"/>
        <v>0</v>
      </c>
      <c r="AR20" s="28"/>
      <c r="AS20" s="27"/>
      <c r="AT20" s="25"/>
      <c r="AU20" s="24">
        <f t="shared" si="20"/>
        <v>0</v>
      </c>
      <c r="AV20" s="28"/>
      <c r="AW20" s="27">
        <f t="shared" si="21"/>
        <v>0</v>
      </c>
      <c r="AX20" s="28"/>
      <c r="AY20" s="27">
        <f t="shared" si="22"/>
        <v>0</v>
      </c>
      <c r="AZ20" s="25"/>
      <c r="BA20" s="27">
        <f t="shared" si="23"/>
        <v>0</v>
      </c>
      <c r="BB20" s="25"/>
      <c r="BC20" s="27">
        <f t="shared" si="24"/>
        <v>0</v>
      </c>
      <c r="BD20" s="25"/>
      <c r="BE20" s="25"/>
      <c r="BF20" s="24">
        <f t="shared" si="25"/>
        <v>0</v>
      </c>
      <c r="BG20" s="29">
        <f t="shared" si="26"/>
        <v>0</v>
      </c>
    </row>
    <row r="21" spans="1:59" ht="15.75" x14ac:dyDescent="0.25">
      <c r="A21" s="38"/>
      <c r="B21" s="39"/>
      <c r="C21" s="39"/>
      <c r="D21" s="39"/>
      <c r="E21" s="39"/>
      <c r="F21" s="39"/>
      <c r="G21" s="38"/>
      <c r="H21" s="41"/>
      <c r="I21" s="40"/>
      <c r="J21" s="23">
        <f t="shared" si="0"/>
        <v>0</v>
      </c>
      <c r="K21" s="24">
        <v>17697</v>
      </c>
      <c r="L21" s="24">
        <f t="shared" si="1"/>
        <v>0</v>
      </c>
      <c r="M21" s="24">
        <f t="shared" si="2"/>
        <v>0</v>
      </c>
      <c r="N21" s="24">
        <f t="shared" si="3"/>
        <v>0</v>
      </c>
      <c r="O21" s="25"/>
      <c r="P21" s="25"/>
      <c r="Q21" s="25"/>
      <c r="R21" s="24">
        <v>18</v>
      </c>
      <c r="S21" s="24">
        <f t="shared" si="4"/>
        <v>0</v>
      </c>
      <c r="T21" s="24">
        <f t="shared" si="5"/>
        <v>0</v>
      </c>
      <c r="U21" s="24">
        <f t="shared" si="6"/>
        <v>0</v>
      </c>
      <c r="V21" s="26">
        <f t="shared" si="7"/>
        <v>0</v>
      </c>
      <c r="W21" s="24">
        <f t="shared" si="8"/>
        <v>0</v>
      </c>
      <c r="X21" s="24">
        <f t="shared" si="9"/>
        <v>0</v>
      </c>
      <c r="Y21" s="24">
        <f t="shared" si="10"/>
        <v>0</v>
      </c>
      <c r="Z21" s="25"/>
      <c r="AA21" s="27">
        <f t="shared" si="11"/>
        <v>0</v>
      </c>
      <c r="AB21" s="28"/>
      <c r="AC21" s="27">
        <f t="shared" si="12"/>
        <v>0</v>
      </c>
      <c r="AD21" s="28"/>
      <c r="AE21" s="27">
        <f t="shared" si="13"/>
        <v>0</v>
      </c>
      <c r="AF21" s="28"/>
      <c r="AG21" s="27">
        <f t="shared" si="14"/>
        <v>0</v>
      </c>
      <c r="AH21" s="28"/>
      <c r="AI21" s="27">
        <f t="shared" si="15"/>
        <v>0</v>
      </c>
      <c r="AJ21" s="28"/>
      <c r="AK21" s="27">
        <f t="shared" si="16"/>
        <v>0</v>
      </c>
      <c r="AL21" s="28"/>
      <c r="AM21" s="27">
        <f t="shared" si="17"/>
        <v>0</v>
      </c>
      <c r="AN21" s="28"/>
      <c r="AO21" s="27">
        <f t="shared" si="18"/>
        <v>0</v>
      </c>
      <c r="AP21" s="28"/>
      <c r="AQ21" s="27">
        <f t="shared" si="19"/>
        <v>0</v>
      </c>
      <c r="AR21" s="28"/>
      <c r="AS21" s="27"/>
      <c r="AT21" s="25"/>
      <c r="AU21" s="24">
        <f t="shared" si="20"/>
        <v>0</v>
      </c>
      <c r="AV21" s="28"/>
      <c r="AW21" s="27">
        <f t="shared" si="21"/>
        <v>0</v>
      </c>
      <c r="AX21" s="28"/>
      <c r="AY21" s="27">
        <f t="shared" si="22"/>
        <v>0</v>
      </c>
      <c r="AZ21" s="25"/>
      <c r="BA21" s="27">
        <f t="shared" si="23"/>
        <v>0</v>
      </c>
      <c r="BB21" s="25"/>
      <c r="BC21" s="27">
        <f t="shared" si="24"/>
        <v>0</v>
      </c>
      <c r="BD21" s="25"/>
      <c r="BE21" s="25"/>
      <c r="BF21" s="24">
        <f t="shared" si="25"/>
        <v>0</v>
      </c>
      <c r="BG21" s="29">
        <f t="shared" si="26"/>
        <v>0</v>
      </c>
    </row>
    <row r="22" spans="1:59" ht="15.75" x14ac:dyDescent="0.25">
      <c r="A22" s="38"/>
      <c r="B22" s="39"/>
      <c r="C22" s="39"/>
      <c r="D22" s="39"/>
      <c r="E22" s="39"/>
      <c r="F22" s="39"/>
      <c r="G22" s="38"/>
      <c r="H22" s="41"/>
      <c r="I22" s="40"/>
      <c r="J22" s="23">
        <f t="shared" si="0"/>
        <v>0</v>
      </c>
      <c r="K22" s="24">
        <v>17697</v>
      </c>
      <c r="L22" s="24">
        <f t="shared" si="1"/>
        <v>0</v>
      </c>
      <c r="M22" s="24">
        <f t="shared" si="2"/>
        <v>0</v>
      </c>
      <c r="N22" s="24">
        <f t="shared" si="3"/>
        <v>0</v>
      </c>
      <c r="O22" s="25"/>
      <c r="P22" s="25"/>
      <c r="Q22" s="25"/>
      <c r="R22" s="24">
        <v>18</v>
      </c>
      <c r="S22" s="24">
        <f t="shared" si="4"/>
        <v>0</v>
      </c>
      <c r="T22" s="24">
        <f t="shared" si="5"/>
        <v>0</v>
      </c>
      <c r="U22" s="24">
        <f t="shared" si="6"/>
        <v>0</v>
      </c>
      <c r="V22" s="26">
        <f t="shared" si="7"/>
        <v>0</v>
      </c>
      <c r="W22" s="24">
        <f t="shared" si="8"/>
        <v>0</v>
      </c>
      <c r="X22" s="24">
        <f t="shared" si="9"/>
        <v>0</v>
      </c>
      <c r="Y22" s="24">
        <f t="shared" si="10"/>
        <v>0</v>
      </c>
      <c r="Z22" s="25"/>
      <c r="AA22" s="27">
        <f t="shared" si="11"/>
        <v>0</v>
      </c>
      <c r="AB22" s="28"/>
      <c r="AC22" s="27">
        <f t="shared" si="12"/>
        <v>0</v>
      </c>
      <c r="AD22" s="28"/>
      <c r="AE22" s="27">
        <f t="shared" si="13"/>
        <v>0</v>
      </c>
      <c r="AF22" s="28"/>
      <c r="AG22" s="27">
        <f t="shared" si="14"/>
        <v>0</v>
      </c>
      <c r="AH22" s="28"/>
      <c r="AI22" s="27">
        <f t="shared" si="15"/>
        <v>0</v>
      </c>
      <c r="AJ22" s="28"/>
      <c r="AK22" s="27">
        <f t="shared" si="16"/>
        <v>0</v>
      </c>
      <c r="AL22" s="28"/>
      <c r="AM22" s="27">
        <f t="shared" si="17"/>
        <v>0</v>
      </c>
      <c r="AN22" s="28"/>
      <c r="AO22" s="27">
        <f t="shared" si="18"/>
        <v>0</v>
      </c>
      <c r="AP22" s="28"/>
      <c r="AQ22" s="27">
        <f t="shared" si="19"/>
        <v>0</v>
      </c>
      <c r="AR22" s="28"/>
      <c r="AS22" s="27"/>
      <c r="AT22" s="25"/>
      <c r="AU22" s="24">
        <f t="shared" si="20"/>
        <v>0</v>
      </c>
      <c r="AV22" s="28"/>
      <c r="AW22" s="27">
        <f t="shared" si="21"/>
        <v>0</v>
      </c>
      <c r="AX22" s="28"/>
      <c r="AY22" s="27">
        <f t="shared" si="22"/>
        <v>0</v>
      </c>
      <c r="AZ22" s="25"/>
      <c r="BA22" s="27">
        <f t="shared" si="23"/>
        <v>0</v>
      </c>
      <c r="BB22" s="25"/>
      <c r="BC22" s="27">
        <f t="shared" si="24"/>
        <v>0</v>
      </c>
      <c r="BD22" s="25"/>
      <c r="BE22" s="25"/>
      <c r="BF22" s="24">
        <f t="shared" si="25"/>
        <v>0</v>
      </c>
      <c r="BG22" s="29">
        <f t="shared" si="26"/>
        <v>0</v>
      </c>
    </row>
    <row r="23" spans="1:59" ht="15.75" x14ac:dyDescent="0.25">
      <c r="A23" s="38"/>
      <c r="B23" s="39"/>
      <c r="C23" s="39"/>
      <c r="D23" s="39"/>
      <c r="E23" s="39"/>
      <c r="F23" s="39"/>
      <c r="G23" s="38"/>
      <c r="H23" s="41"/>
      <c r="I23" s="40"/>
      <c r="J23" s="23">
        <f t="shared" si="0"/>
        <v>0</v>
      </c>
      <c r="K23" s="24">
        <v>17697</v>
      </c>
      <c r="L23" s="24">
        <f t="shared" si="1"/>
        <v>0</v>
      </c>
      <c r="M23" s="24">
        <f t="shared" si="2"/>
        <v>0</v>
      </c>
      <c r="N23" s="24">
        <f t="shared" si="3"/>
        <v>0</v>
      </c>
      <c r="O23" s="25"/>
      <c r="P23" s="25"/>
      <c r="Q23" s="25"/>
      <c r="R23" s="24">
        <v>18</v>
      </c>
      <c r="S23" s="24">
        <f t="shared" si="4"/>
        <v>0</v>
      </c>
      <c r="T23" s="24">
        <f t="shared" si="5"/>
        <v>0</v>
      </c>
      <c r="U23" s="24">
        <f t="shared" si="6"/>
        <v>0</v>
      </c>
      <c r="V23" s="26">
        <f t="shared" si="7"/>
        <v>0</v>
      </c>
      <c r="W23" s="24">
        <f t="shared" si="8"/>
        <v>0</v>
      </c>
      <c r="X23" s="24">
        <f t="shared" si="9"/>
        <v>0</v>
      </c>
      <c r="Y23" s="24">
        <f t="shared" si="10"/>
        <v>0</v>
      </c>
      <c r="Z23" s="25"/>
      <c r="AA23" s="27">
        <f t="shared" si="11"/>
        <v>0</v>
      </c>
      <c r="AB23" s="28"/>
      <c r="AC23" s="27">
        <f t="shared" si="12"/>
        <v>0</v>
      </c>
      <c r="AD23" s="28"/>
      <c r="AE23" s="27">
        <f t="shared" si="13"/>
        <v>0</v>
      </c>
      <c r="AF23" s="28"/>
      <c r="AG23" s="27">
        <f t="shared" si="14"/>
        <v>0</v>
      </c>
      <c r="AH23" s="28"/>
      <c r="AI23" s="27">
        <f t="shared" si="15"/>
        <v>0</v>
      </c>
      <c r="AJ23" s="28"/>
      <c r="AK23" s="27">
        <f t="shared" si="16"/>
        <v>0</v>
      </c>
      <c r="AL23" s="28"/>
      <c r="AM23" s="27">
        <f t="shared" si="17"/>
        <v>0</v>
      </c>
      <c r="AN23" s="28"/>
      <c r="AO23" s="27">
        <f t="shared" si="18"/>
        <v>0</v>
      </c>
      <c r="AP23" s="28"/>
      <c r="AQ23" s="27">
        <f t="shared" si="19"/>
        <v>0</v>
      </c>
      <c r="AR23" s="28"/>
      <c r="AS23" s="27"/>
      <c r="AT23" s="25"/>
      <c r="AU23" s="24">
        <f t="shared" si="20"/>
        <v>0</v>
      </c>
      <c r="AV23" s="28"/>
      <c r="AW23" s="27">
        <f t="shared" si="21"/>
        <v>0</v>
      </c>
      <c r="AX23" s="28"/>
      <c r="AY23" s="27">
        <f t="shared" si="22"/>
        <v>0</v>
      </c>
      <c r="AZ23" s="25"/>
      <c r="BA23" s="27">
        <f t="shared" si="23"/>
        <v>0</v>
      </c>
      <c r="BB23" s="25"/>
      <c r="BC23" s="27">
        <f t="shared" si="24"/>
        <v>0</v>
      </c>
      <c r="BD23" s="25"/>
      <c r="BE23" s="25"/>
      <c r="BF23" s="24">
        <f t="shared" si="25"/>
        <v>0</v>
      </c>
      <c r="BG23" s="29">
        <f t="shared" si="26"/>
        <v>0</v>
      </c>
    </row>
    <row r="24" spans="1:59" ht="15.75" x14ac:dyDescent="0.25">
      <c r="A24" s="38"/>
      <c r="B24" s="39"/>
      <c r="C24" s="39"/>
      <c r="D24" s="39"/>
      <c r="E24" s="39"/>
      <c r="F24" s="39"/>
      <c r="G24" s="38"/>
      <c r="H24" s="41"/>
      <c r="I24" s="40"/>
      <c r="J24" s="23">
        <f t="shared" si="0"/>
        <v>0</v>
      </c>
      <c r="K24" s="24">
        <v>17697</v>
      </c>
      <c r="L24" s="24">
        <f t="shared" si="1"/>
        <v>0</v>
      </c>
      <c r="M24" s="24">
        <f t="shared" si="2"/>
        <v>0</v>
      </c>
      <c r="N24" s="24">
        <f t="shared" si="3"/>
        <v>0</v>
      </c>
      <c r="O24" s="25"/>
      <c r="P24" s="25"/>
      <c r="Q24" s="25"/>
      <c r="R24" s="24">
        <v>18</v>
      </c>
      <c r="S24" s="24">
        <f t="shared" si="4"/>
        <v>0</v>
      </c>
      <c r="T24" s="24">
        <f t="shared" si="5"/>
        <v>0</v>
      </c>
      <c r="U24" s="24">
        <f t="shared" si="6"/>
        <v>0</v>
      </c>
      <c r="V24" s="26">
        <f t="shared" si="7"/>
        <v>0</v>
      </c>
      <c r="W24" s="24">
        <f t="shared" si="8"/>
        <v>0</v>
      </c>
      <c r="X24" s="24">
        <f t="shared" si="9"/>
        <v>0</v>
      </c>
      <c r="Y24" s="24">
        <f t="shared" si="10"/>
        <v>0</v>
      </c>
      <c r="Z24" s="25"/>
      <c r="AA24" s="27">
        <f t="shared" si="11"/>
        <v>0</v>
      </c>
      <c r="AB24" s="28"/>
      <c r="AC24" s="27">
        <f t="shared" si="12"/>
        <v>0</v>
      </c>
      <c r="AD24" s="28"/>
      <c r="AE24" s="27">
        <f t="shared" si="13"/>
        <v>0</v>
      </c>
      <c r="AF24" s="28"/>
      <c r="AG24" s="27">
        <f t="shared" si="14"/>
        <v>0</v>
      </c>
      <c r="AH24" s="28"/>
      <c r="AI24" s="27">
        <f t="shared" si="15"/>
        <v>0</v>
      </c>
      <c r="AJ24" s="28"/>
      <c r="AK24" s="27">
        <f t="shared" si="16"/>
        <v>0</v>
      </c>
      <c r="AL24" s="28"/>
      <c r="AM24" s="27">
        <f t="shared" si="17"/>
        <v>0</v>
      </c>
      <c r="AN24" s="28"/>
      <c r="AO24" s="27">
        <f t="shared" si="18"/>
        <v>0</v>
      </c>
      <c r="AP24" s="28"/>
      <c r="AQ24" s="27">
        <f t="shared" si="19"/>
        <v>0</v>
      </c>
      <c r="AR24" s="28"/>
      <c r="AS24" s="27"/>
      <c r="AT24" s="25"/>
      <c r="AU24" s="24">
        <f t="shared" si="20"/>
        <v>0</v>
      </c>
      <c r="AV24" s="28"/>
      <c r="AW24" s="27">
        <f t="shared" si="21"/>
        <v>0</v>
      </c>
      <c r="AX24" s="28"/>
      <c r="AY24" s="27">
        <f t="shared" si="22"/>
        <v>0</v>
      </c>
      <c r="AZ24" s="25"/>
      <c r="BA24" s="27">
        <f t="shared" si="23"/>
        <v>0</v>
      </c>
      <c r="BB24" s="25"/>
      <c r="BC24" s="27">
        <f t="shared" si="24"/>
        <v>0</v>
      </c>
      <c r="BD24" s="25"/>
      <c r="BE24" s="25"/>
      <c r="BF24" s="24">
        <f t="shared" si="25"/>
        <v>0</v>
      </c>
      <c r="BG24" s="29">
        <f t="shared" si="26"/>
        <v>0</v>
      </c>
    </row>
    <row r="25" spans="1:59" ht="15.75" x14ac:dyDescent="0.25">
      <c r="A25" s="38"/>
      <c r="B25" s="39"/>
      <c r="C25" s="39"/>
      <c r="D25" s="39"/>
      <c r="E25" s="39"/>
      <c r="F25" s="39"/>
      <c r="G25" s="38"/>
      <c r="H25" s="41"/>
      <c r="I25" s="40"/>
      <c r="J25" s="23">
        <f t="shared" si="0"/>
        <v>0</v>
      </c>
      <c r="K25" s="24">
        <v>17697</v>
      </c>
      <c r="L25" s="24">
        <f t="shared" si="1"/>
        <v>0</v>
      </c>
      <c r="M25" s="24">
        <f t="shared" si="2"/>
        <v>0</v>
      </c>
      <c r="N25" s="24">
        <f t="shared" si="3"/>
        <v>0</v>
      </c>
      <c r="O25" s="25"/>
      <c r="P25" s="25"/>
      <c r="Q25" s="25"/>
      <c r="R25" s="24">
        <v>18</v>
      </c>
      <c r="S25" s="24">
        <f t="shared" si="4"/>
        <v>0</v>
      </c>
      <c r="T25" s="24">
        <f t="shared" si="5"/>
        <v>0</v>
      </c>
      <c r="U25" s="24">
        <f t="shared" si="6"/>
        <v>0</v>
      </c>
      <c r="V25" s="26">
        <f t="shared" si="7"/>
        <v>0</v>
      </c>
      <c r="W25" s="24">
        <f t="shared" si="8"/>
        <v>0</v>
      </c>
      <c r="X25" s="24">
        <f t="shared" si="9"/>
        <v>0</v>
      </c>
      <c r="Y25" s="24">
        <f t="shared" si="10"/>
        <v>0</v>
      </c>
      <c r="Z25" s="25"/>
      <c r="AA25" s="27">
        <f t="shared" si="11"/>
        <v>0</v>
      </c>
      <c r="AB25" s="28"/>
      <c r="AC25" s="27">
        <f t="shared" si="12"/>
        <v>0</v>
      </c>
      <c r="AD25" s="28"/>
      <c r="AE25" s="27">
        <f t="shared" si="13"/>
        <v>0</v>
      </c>
      <c r="AF25" s="28"/>
      <c r="AG25" s="27">
        <f t="shared" si="14"/>
        <v>0</v>
      </c>
      <c r="AH25" s="28"/>
      <c r="AI25" s="27">
        <f t="shared" si="15"/>
        <v>0</v>
      </c>
      <c r="AJ25" s="28"/>
      <c r="AK25" s="27">
        <f t="shared" si="16"/>
        <v>0</v>
      </c>
      <c r="AL25" s="28"/>
      <c r="AM25" s="27">
        <f t="shared" si="17"/>
        <v>0</v>
      </c>
      <c r="AN25" s="28"/>
      <c r="AO25" s="27">
        <f t="shared" si="18"/>
        <v>0</v>
      </c>
      <c r="AP25" s="28"/>
      <c r="AQ25" s="27">
        <f t="shared" si="19"/>
        <v>0</v>
      </c>
      <c r="AR25" s="28"/>
      <c r="AS25" s="27"/>
      <c r="AT25" s="25"/>
      <c r="AU25" s="24">
        <f t="shared" si="20"/>
        <v>0</v>
      </c>
      <c r="AV25" s="28"/>
      <c r="AW25" s="27">
        <f t="shared" si="21"/>
        <v>0</v>
      </c>
      <c r="AX25" s="28"/>
      <c r="AY25" s="27">
        <f t="shared" si="22"/>
        <v>0</v>
      </c>
      <c r="AZ25" s="25"/>
      <c r="BA25" s="27">
        <f t="shared" si="23"/>
        <v>0</v>
      </c>
      <c r="BB25" s="25"/>
      <c r="BC25" s="27">
        <f t="shared" si="24"/>
        <v>0</v>
      </c>
      <c r="BD25" s="25"/>
      <c r="BE25" s="25"/>
      <c r="BF25" s="24">
        <f t="shared" si="25"/>
        <v>0</v>
      </c>
      <c r="BG25" s="29">
        <f t="shared" si="26"/>
        <v>0</v>
      </c>
    </row>
    <row r="26" spans="1:59" ht="15.75" x14ac:dyDescent="0.25">
      <c r="A26" s="38"/>
      <c r="B26" s="39"/>
      <c r="C26" s="39"/>
      <c r="D26" s="39"/>
      <c r="E26" s="39"/>
      <c r="F26" s="39"/>
      <c r="G26" s="38"/>
      <c r="H26" s="41"/>
      <c r="I26" s="40"/>
      <c r="J26" s="23">
        <f t="shared" si="0"/>
        <v>0</v>
      </c>
      <c r="K26" s="24">
        <v>17697</v>
      </c>
      <c r="L26" s="24">
        <f t="shared" si="1"/>
        <v>0</v>
      </c>
      <c r="M26" s="24">
        <f t="shared" si="2"/>
        <v>0</v>
      </c>
      <c r="N26" s="24">
        <f t="shared" si="3"/>
        <v>0</v>
      </c>
      <c r="O26" s="25"/>
      <c r="P26" s="25"/>
      <c r="Q26" s="25"/>
      <c r="R26" s="24">
        <v>18</v>
      </c>
      <c r="S26" s="24">
        <f t="shared" si="4"/>
        <v>0</v>
      </c>
      <c r="T26" s="24">
        <f t="shared" si="5"/>
        <v>0</v>
      </c>
      <c r="U26" s="24">
        <f t="shared" si="6"/>
        <v>0</v>
      </c>
      <c r="V26" s="26">
        <f t="shared" si="7"/>
        <v>0</v>
      </c>
      <c r="W26" s="24">
        <f t="shared" si="8"/>
        <v>0</v>
      </c>
      <c r="X26" s="24">
        <f t="shared" si="9"/>
        <v>0</v>
      </c>
      <c r="Y26" s="24">
        <f t="shared" si="10"/>
        <v>0</v>
      </c>
      <c r="Z26" s="25"/>
      <c r="AA26" s="27">
        <f t="shared" si="11"/>
        <v>0</v>
      </c>
      <c r="AB26" s="28"/>
      <c r="AC26" s="27">
        <f t="shared" si="12"/>
        <v>0</v>
      </c>
      <c r="AD26" s="28"/>
      <c r="AE26" s="27">
        <f t="shared" si="13"/>
        <v>0</v>
      </c>
      <c r="AF26" s="28"/>
      <c r="AG26" s="27">
        <f t="shared" si="14"/>
        <v>0</v>
      </c>
      <c r="AH26" s="28"/>
      <c r="AI26" s="27">
        <f t="shared" si="15"/>
        <v>0</v>
      </c>
      <c r="AJ26" s="28"/>
      <c r="AK26" s="27">
        <f t="shared" si="16"/>
        <v>0</v>
      </c>
      <c r="AL26" s="28"/>
      <c r="AM26" s="27">
        <f t="shared" si="17"/>
        <v>0</v>
      </c>
      <c r="AN26" s="28"/>
      <c r="AO26" s="27">
        <f t="shared" si="18"/>
        <v>0</v>
      </c>
      <c r="AP26" s="28"/>
      <c r="AQ26" s="27">
        <f t="shared" si="19"/>
        <v>0</v>
      </c>
      <c r="AR26" s="28"/>
      <c r="AS26" s="27"/>
      <c r="AT26" s="25"/>
      <c r="AU26" s="24">
        <f t="shared" si="20"/>
        <v>0</v>
      </c>
      <c r="AV26" s="28"/>
      <c r="AW26" s="27">
        <f t="shared" si="21"/>
        <v>0</v>
      </c>
      <c r="AX26" s="28"/>
      <c r="AY26" s="27">
        <f t="shared" si="22"/>
        <v>0</v>
      </c>
      <c r="AZ26" s="25"/>
      <c r="BA26" s="27">
        <f t="shared" si="23"/>
        <v>0</v>
      </c>
      <c r="BB26" s="25"/>
      <c r="BC26" s="27">
        <f t="shared" si="24"/>
        <v>0</v>
      </c>
      <c r="BD26" s="25"/>
      <c r="BE26" s="25"/>
      <c r="BF26" s="24">
        <f t="shared" si="25"/>
        <v>0</v>
      </c>
      <c r="BG26" s="29">
        <f t="shared" si="26"/>
        <v>0</v>
      </c>
    </row>
    <row r="27" spans="1:59" ht="15.75" x14ac:dyDescent="0.25">
      <c r="A27" s="38"/>
      <c r="B27" s="39"/>
      <c r="C27" s="39"/>
      <c r="D27" s="39"/>
      <c r="E27" s="39"/>
      <c r="F27" s="39"/>
      <c r="G27" s="38"/>
      <c r="H27" s="41"/>
      <c r="I27" s="40"/>
      <c r="J27" s="23">
        <f t="shared" si="0"/>
        <v>0</v>
      </c>
      <c r="K27" s="24">
        <v>17697</v>
      </c>
      <c r="L27" s="24">
        <f t="shared" si="1"/>
        <v>0</v>
      </c>
      <c r="M27" s="24">
        <f t="shared" si="2"/>
        <v>0</v>
      </c>
      <c r="N27" s="24">
        <f t="shared" si="3"/>
        <v>0</v>
      </c>
      <c r="O27" s="25"/>
      <c r="P27" s="25"/>
      <c r="Q27" s="25"/>
      <c r="R27" s="24">
        <v>18</v>
      </c>
      <c r="S27" s="24">
        <f t="shared" si="4"/>
        <v>0</v>
      </c>
      <c r="T27" s="24">
        <f t="shared" si="5"/>
        <v>0</v>
      </c>
      <c r="U27" s="24">
        <f t="shared" si="6"/>
        <v>0</v>
      </c>
      <c r="V27" s="26">
        <f t="shared" si="7"/>
        <v>0</v>
      </c>
      <c r="W27" s="24">
        <f t="shared" si="8"/>
        <v>0</v>
      </c>
      <c r="X27" s="24">
        <f t="shared" si="9"/>
        <v>0</v>
      </c>
      <c r="Y27" s="24">
        <f t="shared" si="10"/>
        <v>0</v>
      </c>
      <c r="Z27" s="25"/>
      <c r="AA27" s="27">
        <f t="shared" si="11"/>
        <v>0</v>
      </c>
      <c r="AB27" s="28"/>
      <c r="AC27" s="27">
        <f t="shared" si="12"/>
        <v>0</v>
      </c>
      <c r="AD27" s="28"/>
      <c r="AE27" s="27">
        <f t="shared" si="13"/>
        <v>0</v>
      </c>
      <c r="AF27" s="28"/>
      <c r="AG27" s="27">
        <f t="shared" si="14"/>
        <v>0</v>
      </c>
      <c r="AH27" s="28"/>
      <c r="AI27" s="27">
        <f t="shared" si="15"/>
        <v>0</v>
      </c>
      <c r="AJ27" s="28"/>
      <c r="AK27" s="27">
        <f t="shared" si="16"/>
        <v>0</v>
      </c>
      <c r="AL27" s="28"/>
      <c r="AM27" s="27">
        <f t="shared" si="17"/>
        <v>0</v>
      </c>
      <c r="AN27" s="28"/>
      <c r="AO27" s="27">
        <f t="shared" si="18"/>
        <v>0</v>
      </c>
      <c r="AP27" s="28"/>
      <c r="AQ27" s="27">
        <f t="shared" si="19"/>
        <v>0</v>
      </c>
      <c r="AR27" s="28"/>
      <c r="AS27" s="27"/>
      <c r="AT27" s="25"/>
      <c r="AU27" s="24">
        <f t="shared" si="20"/>
        <v>0</v>
      </c>
      <c r="AV27" s="28"/>
      <c r="AW27" s="27">
        <f t="shared" si="21"/>
        <v>0</v>
      </c>
      <c r="AX27" s="28"/>
      <c r="AY27" s="27">
        <f t="shared" si="22"/>
        <v>0</v>
      </c>
      <c r="AZ27" s="25"/>
      <c r="BA27" s="27">
        <f t="shared" si="23"/>
        <v>0</v>
      </c>
      <c r="BB27" s="25"/>
      <c r="BC27" s="27">
        <f t="shared" si="24"/>
        <v>0</v>
      </c>
      <c r="BD27" s="25"/>
      <c r="BE27" s="25"/>
      <c r="BF27" s="24">
        <f t="shared" si="25"/>
        <v>0</v>
      </c>
      <c r="BG27" s="29">
        <f t="shared" si="26"/>
        <v>0</v>
      </c>
    </row>
    <row r="28" spans="1:59" ht="15.75" x14ac:dyDescent="0.25">
      <c r="A28" s="38"/>
      <c r="B28" s="39"/>
      <c r="C28" s="39"/>
      <c r="D28" s="39"/>
      <c r="E28" s="39"/>
      <c r="F28" s="39"/>
      <c r="G28" s="38"/>
      <c r="H28" s="41"/>
      <c r="I28" s="40"/>
      <c r="J28" s="23">
        <f t="shared" si="0"/>
        <v>0</v>
      </c>
      <c r="K28" s="24">
        <v>17697</v>
      </c>
      <c r="L28" s="24">
        <f t="shared" si="1"/>
        <v>0</v>
      </c>
      <c r="M28" s="24">
        <f t="shared" si="2"/>
        <v>0</v>
      </c>
      <c r="N28" s="24">
        <f t="shared" si="3"/>
        <v>0</v>
      </c>
      <c r="O28" s="25"/>
      <c r="P28" s="25"/>
      <c r="Q28" s="25"/>
      <c r="R28" s="24">
        <v>18</v>
      </c>
      <c r="S28" s="24">
        <f t="shared" si="4"/>
        <v>0</v>
      </c>
      <c r="T28" s="24">
        <f t="shared" si="5"/>
        <v>0</v>
      </c>
      <c r="U28" s="24">
        <f t="shared" si="6"/>
        <v>0</v>
      </c>
      <c r="V28" s="26">
        <f t="shared" si="7"/>
        <v>0</v>
      </c>
      <c r="W28" s="24">
        <f t="shared" si="8"/>
        <v>0</v>
      </c>
      <c r="X28" s="24">
        <f t="shared" si="9"/>
        <v>0</v>
      </c>
      <c r="Y28" s="24">
        <f t="shared" si="10"/>
        <v>0</v>
      </c>
      <c r="Z28" s="25"/>
      <c r="AA28" s="27">
        <f t="shared" si="11"/>
        <v>0</v>
      </c>
      <c r="AB28" s="28"/>
      <c r="AC28" s="27">
        <f t="shared" si="12"/>
        <v>0</v>
      </c>
      <c r="AD28" s="28"/>
      <c r="AE28" s="27">
        <f t="shared" si="13"/>
        <v>0</v>
      </c>
      <c r="AF28" s="28"/>
      <c r="AG28" s="27">
        <f t="shared" si="14"/>
        <v>0</v>
      </c>
      <c r="AH28" s="28"/>
      <c r="AI28" s="27">
        <f t="shared" si="15"/>
        <v>0</v>
      </c>
      <c r="AJ28" s="28"/>
      <c r="AK28" s="27">
        <f t="shared" si="16"/>
        <v>0</v>
      </c>
      <c r="AL28" s="28"/>
      <c r="AM28" s="27">
        <f t="shared" si="17"/>
        <v>0</v>
      </c>
      <c r="AN28" s="28"/>
      <c r="AO28" s="27">
        <f t="shared" si="18"/>
        <v>0</v>
      </c>
      <c r="AP28" s="28"/>
      <c r="AQ28" s="27">
        <f t="shared" si="19"/>
        <v>0</v>
      </c>
      <c r="AR28" s="28"/>
      <c r="AS28" s="27"/>
      <c r="AT28" s="25"/>
      <c r="AU28" s="24">
        <f t="shared" si="20"/>
        <v>0</v>
      </c>
      <c r="AV28" s="28"/>
      <c r="AW28" s="27">
        <f t="shared" si="21"/>
        <v>0</v>
      </c>
      <c r="AX28" s="28"/>
      <c r="AY28" s="27">
        <f t="shared" si="22"/>
        <v>0</v>
      </c>
      <c r="AZ28" s="25"/>
      <c r="BA28" s="27">
        <f t="shared" si="23"/>
        <v>0</v>
      </c>
      <c r="BB28" s="25"/>
      <c r="BC28" s="27">
        <f t="shared" si="24"/>
        <v>0</v>
      </c>
      <c r="BD28" s="25"/>
      <c r="BE28" s="25"/>
      <c r="BF28" s="24">
        <f t="shared" si="25"/>
        <v>0</v>
      </c>
      <c r="BG28" s="29">
        <f t="shared" si="26"/>
        <v>0</v>
      </c>
    </row>
    <row r="29" spans="1:59" ht="15.75" x14ac:dyDescent="0.25">
      <c r="A29" s="38"/>
      <c r="B29" s="39"/>
      <c r="C29" s="39"/>
      <c r="D29" s="39"/>
      <c r="E29" s="39"/>
      <c r="F29" s="39"/>
      <c r="G29" s="38"/>
      <c r="H29" s="41"/>
      <c r="I29" s="40"/>
      <c r="J29" s="23">
        <f t="shared" si="0"/>
        <v>0</v>
      </c>
      <c r="K29" s="24">
        <v>17697</v>
      </c>
      <c r="L29" s="24">
        <f t="shared" si="1"/>
        <v>0</v>
      </c>
      <c r="M29" s="24">
        <f t="shared" si="2"/>
        <v>0</v>
      </c>
      <c r="N29" s="24">
        <f t="shared" si="3"/>
        <v>0</v>
      </c>
      <c r="O29" s="25"/>
      <c r="P29" s="25"/>
      <c r="Q29" s="25"/>
      <c r="R29" s="24">
        <v>18</v>
      </c>
      <c r="S29" s="24">
        <f t="shared" si="4"/>
        <v>0</v>
      </c>
      <c r="T29" s="24">
        <f t="shared" si="5"/>
        <v>0</v>
      </c>
      <c r="U29" s="24">
        <f t="shared" si="6"/>
        <v>0</v>
      </c>
      <c r="V29" s="26">
        <f t="shared" si="7"/>
        <v>0</v>
      </c>
      <c r="W29" s="24">
        <f t="shared" si="8"/>
        <v>0</v>
      </c>
      <c r="X29" s="24">
        <f t="shared" si="9"/>
        <v>0</v>
      </c>
      <c r="Y29" s="24">
        <f t="shared" si="10"/>
        <v>0</v>
      </c>
      <c r="Z29" s="25"/>
      <c r="AA29" s="27">
        <f t="shared" si="11"/>
        <v>0</v>
      </c>
      <c r="AB29" s="28"/>
      <c r="AC29" s="27">
        <f t="shared" si="12"/>
        <v>0</v>
      </c>
      <c r="AD29" s="28"/>
      <c r="AE29" s="27">
        <f t="shared" si="13"/>
        <v>0</v>
      </c>
      <c r="AF29" s="28"/>
      <c r="AG29" s="27">
        <f t="shared" si="14"/>
        <v>0</v>
      </c>
      <c r="AH29" s="28"/>
      <c r="AI29" s="27">
        <f t="shared" si="15"/>
        <v>0</v>
      </c>
      <c r="AJ29" s="28"/>
      <c r="AK29" s="27">
        <f t="shared" si="16"/>
        <v>0</v>
      </c>
      <c r="AL29" s="28"/>
      <c r="AM29" s="27">
        <f t="shared" si="17"/>
        <v>0</v>
      </c>
      <c r="AN29" s="28"/>
      <c r="AO29" s="27">
        <f t="shared" si="18"/>
        <v>0</v>
      </c>
      <c r="AP29" s="28"/>
      <c r="AQ29" s="27">
        <f t="shared" si="19"/>
        <v>0</v>
      </c>
      <c r="AR29" s="28"/>
      <c r="AS29" s="27"/>
      <c r="AT29" s="25"/>
      <c r="AU29" s="24">
        <f t="shared" si="20"/>
        <v>0</v>
      </c>
      <c r="AV29" s="28"/>
      <c r="AW29" s="27">
        <f t="shared" si="21"/>
        <v>0</v>
      </c>
      <c r="AX29" s="28"/>
      <c r="AY29" s="27">
        <f t="shared" si="22"/>
        <v>0</v>
      </c>
      <c r="AZ29" s="25"/>
      <c r="BA29" s="27">
        <f t="shared" si="23"/>
        <v>0</v>
      </c>
      <c r="BB29" s="25"/>
      <c r="BC29" s="27">
        <f t="shared" si="24"/>
        <v>0</v>
      </c>
      <c r="BD29" s="25"/>
      <c r="BE29" s="25"/>
      <c r="BF29" s="24">
        <f t="shared" si="25"/>
        <v>0</v>
      </c>
      <c r="BG29" s="29">
        <f t="shared" si="26"/>
        <v>0</v>
      </c>
    </row>
    <row r="30" spans="1:59" ht="15.75" x14ac:dyDescent="0.25">
      <c r="A30" s="38"/>
      <c r="B30" s="39"/>
      <c r="C30" s="39"/>
      <c r="D30" s="39"/>
      <c r="E30" s="39"/>
      <c r="F30" s="39"/>
      <c r="G30" s="38"/>
      <c r="H30" s="41"/>
      <c r="I30" s="40"/>
      <c r="J30" s="23">
        <f t="shared" si="0"/>
        <v>0</v>
      </c>
      <c r="K30" s="24">
        <v>17697</v>
      </c>
      <c r="L30" s="24">
        <f t="shared" si="1"/>
        <v>0</v>
      </c>
      <c r="M30" s="24">
        <f t="shared" si="2"/>
        <v>0</v>
      </c>
      <c r="N30" s="24">
        <f t="shared" si="3"/>
        <v>0</v>
      </c>
      <c r="O30" s="25"/>
      <c r="P30" s="25"/>
      <c r="Q30" s="25"/>
      <c r="R30" s="24">
        <v>18</v>
      </c>
      <c r="S30" s="24">
        <f t="shared" si="4"/>
        <v>0</v>
      </c>
      <c r="T30" s="24">
        <f t="shared" si="5"/>
        <v>0</v>
      </c>
      <c r="U30" s="24">
        <f t="shared" si="6"/>
        <v>0</v>
      </c>
      <c r="V30" s="26">
        <f t="shared" si="7"/>
        <v>0</v>
      </c>
      <c r="W30" s="24">
        <f t="shared" si="8"/>
        <v>0</v>
      </c>
      <c r="X30" s="24">
        <f t="shared" si="9"/>
        <v>0</v>
      </c>
      <c r="Y30" s="24">
        <f t="shared" si="10"/>
        <v>0</v>
      </c>
      <c r="Z30" s="25"/>
      <c r="AA30" s="27">
        <f t="shared" si="11"/>
        <v>0</v>
      </c>
      <c r="AB30" s="28"/>
      <c r="AC30" s="27">
        <f t="shared" si="12"/>
        <v>0</v>
      </c>
      <c r="AD30" s="28"/>
      <c r="AE30" s="27">
        <f t="shared" si="13"/>
        <v>0</v>
      </c>
      <c r="AF30" s="28"/>
      <c r="AG30" s="27">
        <f t="shared" si="14"/>
        <v>0</v>
      </c>
      <c r="AH30" s="28"/>
      <c r="AI30" s="27">
        <f t="shared" si="15"/>
        <v>0</v>
      </c>
      <c r="AJ30" s="28"/>
      <c r="AK30" s="27">
        <f t="shared" si="16"/>
        <v>0</v>
      </c>
      <c r="AL30" s="28"/>
      <c r="AM30" s="27">
        <f t="shared" si="17"/>
        <v>0</v>
      </c>
      <c r="AN30" s="28"/>
      <c r="AO30" s="27">
        <f t="shared" si="18"/>
        <v>0</v>
      </c>
      <c r="AP30" s="28"/>
      <c r="AQ30" s="27">
        <f t="shared" si="19"/>
        <v>0</v>
      </c>
      <c r="AR30" s="28"/>
      <c r="AS30" s="27"/>
      <c r="AT30" s="25"/>
      <c r="AU30" s="24">
        <f t="shared" si="20"/>
        <v>0</v>
      </c>
      <c r="AV30" s="28"/>
      <c r="AW30" s="27">
        <f t="shared" si="21"/>
        <v>0</v>
      </c>
      <c r="AX30" s="28"/>
      <c r="AY30" s="27">
        <f t="shared" si="22"/>
        <v>0</v>
      </c>
      <c r="AZ30" s="25"/>
      <c r="BA30" s="27">
        <f t="shared" si="23"/>
        <v>0</v>
      </c>
      <c r="BB30" s="25"/>
      <c r="BC30" s="27">
        <f t="shared" si="24"/>
        <v>0</v>
      </c>
      <c r="BD30" s="25"/>
      <c r="BE30" s="25"/>
      <c r="BF30" s="24">
        <f t="shared" si="25"/>
        <v>0</v>
      </c>
      <c r="BG30" s="29">
        <f t="shared" si="26"/>
        <v>0</v>
      </c>
    </row>
    <row r="31" spans="1:59" ht="15.75" x14ac:dyDescent="0.25">
      <c r="A31" s="38"/>
      <c r="B31" s="39"/>
      <c r="C31" s="39"/>
      <c r="D31" s="39"/>
      <c r="E31" s="39"/>
      <c r="F31" s="39"/>
      <c r="G31" s="38"/>
      <c r="H31" s="41"/>
      <c r="I31" s="40"/>
      <c r="J31" s="23">
        <f t="shared" si="0"/>
        <v>0</v>
      </c>
      <c r="K31" s="24">
        <v>17697</v>
      </c>
      <c r="L31" s="24">
        <f t="shared" si="1"/>
        <v>0</v>
      </c>
      <c r="M31" s="24">
        <f t="shared" si="2"/>
        <v>0</v>
      </c>
      <c r="N31" s="24">
        <f t="shared" si="3"/>
        <v>0</v>
      </c>
      <c r="O31" s="25"/>
      <c r="P31" s="25"/>
      <c r="Q31" s="25"/>
      <c r="R31" s="24">
        <v>18</v>
      </c>
      <c r="S31" s="24">
        <f t="shared" si="4"/>
        <v>0</v>
      </c>
      <c r="T31" s="24">
        <f t="shared" si="5"/>
        <v>0</v>
      </c>
      <c r="U31" s="24">
        <f t="shared" si="6"/>
        <v>0</v>
      </c>
      <c r="V31" s="26">
        <f t="shared" si="7"/>
        <v>0</v>
      </c>
      <c r="W31" s="24">
        <f t="shared" si="8"/>
        <v>0</v>
      </c>
      <c r="X31" s="24">
        <f t="shared" si="9"/>
        <v>0</v>
      </c>
      <c r="Y31" s="24">
        <f t="shared" si="10"/>
        <v>0</v>
      </c>
      <c r="Z31" s="25"/>
      <c r="AA31" s="27">
        <f t="shared" si="11"/>
        <v>0</v>
      </c>
      <c r="AB31" s="28"/>
      <c r="AC31" s="27">
        <f t="shared" si="12"/>
        <v>0</v>
      </c>
      <c r="AD31" s="28"/>
      <c r="AE31" s="27">
        <f t="shared" si="13"/>
        <v>0</v>
      </c>
      <c r="AF31" s="28"/>
      <c r="AG31" s="27">
        <f t="shared" si="14"/>
        <v>0</v>
      </c>
      <c r="AH31" s="28"/>
      <c r="AI31" s="27">
        <f t="shared" si="15"/>
        <v>0</v>
      </c>
      <c r="AJ31" s="28"/>
      <c r="AK31" s="27">
        <f t="shared" si="16"/>
        <v>0</v>
      </c>
      <c r="AL31" s="28"/>
      <c r="AM31" s="27">
        <f t="shared" si="17"/>
        <v>0</v>
      </c>
      <c r="AN31" s="28"/>
      <c r="AO31" s="27">
        <f t="shared" si="18"/>
        <v>0</v>
      </c>
      <c r="AP31" s="28"/>
      <c r="AQ31" s="27">
        <f t="shared" si="19"/>
        <v>0</v>
      </c>
      <c r="AR31" s="28"/>
      <c r="AS31" s="27"/>
      <c r="AT31" s="25"/>
      <c r="AU31" s="24">
        <f t="shared" si="20"/>
        <v>0</v>
      </c>
      <c r="AV31" s="28"/>
      <c r="AW31" s="27">
        <f t="shared" si="21"/>
        <v>0</v>
      </c>
      <c r="AX31" s="28"/>
      <c r="AY31" s="27">
        <f t="shared" si="22"/>
        <v>0</v>
      </c>
      <c r="AZ31" s="25"/>
      <c r="BA31" s="27">
        <f t="shared" si="23"/>
        <v>0</v>
      </c>
      <c r="BB31" s="25"/>
      <c r="BC31" s="27">
        <f t="shared" si="24"/>
        <v>0</v>
      </c>
      <c r="BD31" s="25"/>
      <c r="BE31" s="25"/>
      <c r="BF31" s="24">
        <f t="shared" si="25"/>
        <v>0</v>
      </c>
      <c r="BG31" s="29">
        <f t="shared" si="26"/>
        <v>0</v>
      </c>
    </row>
    <row r="32" spans="1:59" ht="15.75" x14ac:dyDescent="0.25">
      <c r="A32" s="38"/>
      <c r="B32" s="39"/>
      <c r="C32" s="39"/>
      <c r="D32" s="39"/>
      <c r="E32" s="39"/>
      <c r="F32" s="39"/>
      <c r="G32" s="38"/>
      <c r="H32" s="41"/>
      <c r="I32" s="40"/>
      <c r="J32" s="23">
        <f t="shared" si="0"/>
        <v>0</v>
      </c>
      <c r="K32" s="24">
        <v>17697</v>
      </c>
      <c r="L32" s="24">
        <f t="shared" si="1"/>
        <v>0</v>
      </c>
      <c r="M32" s="24">
        <f t="shared" si="2"/>
        <v>0</v>
      </c>
      <c r="N32" s="24">
        <f t="shared" si="3"/>
        <v>0</v>
      </c>
      <c r="O32" s="25"/>
      <c r="P32" s="25"/>
      <c r="Q32" s="25"/>
      <c r="R32" s="24">
        <v>18</v>
      </c>
      <c r="S32" s="24">
        <f t="shared" si="4"/>
        <v>0</v>
      </c>
      <c r="T32" s="24">
        <f t="shared" si="5"/>
        <v>0</v>
      </c>
      <c r="U32" s="24">
        <f t="shared" si="6"/>
        <v>0</v>
      </c>
      <c r="V32" s="26">
        <f t="shared" si="7"/>
        <v>0</v>
      </c>
      <c r="W32" s="24">
        <f t="shared" si="8"/>
        <v>0</v>
      </c>
      <c r="X32" s="24">
        <f t="shared" si="9"/>
        <v>0</v>
      </c>
      <c r="Y32" s="24">
        <f t="shared" si="10"/>
        <v>0</v>
      </c>
      <c r="Z32" s="25"/>
      <c r="AA32" s="27">
        <f t="shared" si="11"/>
        <v>0</v>
      </c>
      <c r="AB32" s="28"/>
      <c r="AC32" s="27">
        <f t="shared" si="12"/>
        <v>0</v>
      </c>
      <c r="AD32" s="28"/>
      <c r="AE32" s="27">
        <f t="shared" si="13"/>
        <v>0</v>
      </c>
      <c r="AF32" s="28"/>
      <c r="AG32" s="27">
        <f t="shared" si="14"/>
        <v>0</v>
      </c>
      <c r="AH32" s="28"/>
      <c r="AI32" s="27">
        <f t="shared" si="15"/>
        <v>0</v>
      </c>
      <c r="AJ32" s="28"/>
      <c r="AK32" s="27">
        <f t="shared" si="16"/>
        <v>0</v>
      </c>
      <c r="AL32" s="28"/>
      <c r="AM32" s="27">
        <f t="shared" si="17"/>
        <v>0</v>
      </c>
      <c r="AN32" s="28"/>
      <c r="AO32" s="27">
        <f t="shared" si="18"/>
        <v>0</v>
      </c>
      <c r="AP32" s="28"/>
      <c r="AQ32" s="27">
        <f t="shared" si="19"/>
        <v>0</v>
      </c>
      <c r="AR32" s="28"/>
      <c r="AS32" s="27"/>
      <c r="AT32" s="25"/>
      <c r="AU32" s="24">
        <f t="shared" si="20"/>
        <v>0</v>
      </c>
      <c r="AV32" s="28"/>
      <c r="AW32" s="27">
        <f t="shared" si="21"/>
        <v>0</v>
      </c>
      <c r="AX32" s="28"/>
      <c r="AY32" s="27">
        <f t="shared" si="22"/>
        <v>0</v>
      </c>
      <c r="AZ32" s="25"/>
      <c r="BA32" s="27">
        <f t="shared" si="23"/>
        <v>0</v>
      </c>
      <c r="BB32" s="25"/>
      <c r="BC32" s="27">
        <f t="shared" si="24"/>
        <v>0</v>
      </c>
      <c r="BD32" s="25"/>
      <c r="BE32" s="25"/>
      <c r="BF32" s="24">
        <f t="shared" si="25"/>
        <v>0</v>
      </c>
      <c r="BG32" s="29">
        <f t="shared" si="26"/>
        <v>0</v>
      </c>
    </row>
    <row r="33" spans="1:59" ht="15.75" x14ac:dyDescent="0.25">
      <c r="A33" s="38"/>
      <c r="B33" s="39"/>
      <c r="C33" s="39"/>
      <c r="D33" s="39"/>
      <c r="E33" s="39"/>
      <c r="F33" s="39"/>
      <c r="G33" s="38"/>
      <c r="H33" s="41"/>
      <c r="I33" s="40"/>
      <c r="J33" s="23">
        <f t="shared" si="0"/>
        <v>0</v>
      </c>
      <c r="K33" s="24">
        <v>17697</v>
      </c>
      <c r="L33" s="24">
        <f t="shared" si="1"/>
        <v>0</v>
      </c>
      <c r="M33" s="24">
        <f t="shared" si="2"/>
        <v>0</v>
      </c>
      <c r="N33" s="24">
        <f t="shared" si="3"/>
        <v>0</v>
      </c>
      <c r="O33" s="25"/>
      <c r="P33" s="25"/>
      <c r="Q33" s="25"/>
      <c r="R33" s="24">
        <v>18</v>
      </c>
      <c r="S33" s="24">
        <f t="shared" si="4"/>
        <v>0</v>
      </c>
      <c r="T33" s="24">
        <f t="shared" si="5"/>
        <v>0</v>
      </c>
      <c r="U33" s="24">
        <f t="shared" si="6"/>
        <v>0</v>
      </c>
      <c r="V33" s="26">
        <f t="shared" si="7"/>
        <v>0</v>
      </c>
      <c r="W33" s="24">
        <f t="shared" si="8"/>
        <v>0</v>
      </c>
      <c r="X33" s="24">
        <f t="shared" si="9"/>
        <v>0</v>
      </c>
      <c r="Y33" s="24">
        <f t="shared" si="10"/>
        <v>0</v>
      </c>
      <c r="Z33" s="25"/>
      <c r="AA33" s="27">
        <f t="shared" si="11"/>
        <v>0</v>
      </c>
      <c r="AB33" s="28"/>
      <c r="AC33" s="27">
        <f t="shared" si="12"/>
        <v>0</v>
      </c>
      <c r="AD33" s="28"/>
      <c r="AE33" s="27">
        <f t="shared" si="13"/>
        <v>0</v>
      </c>
      <c r="AF33" s="28"/>
      <c r="AG33" s="27">
        <f t="shared" si="14"/>
        <v>0</v>
      </c>
      <c r="AH33" s="28"/>
      <c r="AI33" s="27">
        <f t="shared" si="15"/>
        <v>0</v>
      </c>
      <c r="AJ33" s="28"/>
      <c r="AK33" s="27">
        <f t="shared" si="16"/>
        <v>0</v>
      </c>
      <c r="AL33" s="28"/>
      <c r="AM33" s="27">
        <f t="shared" si="17"/>
        <v>0</v>
      </c>
      <c r="AN33" s="28"/>
      <c r="AO33" s="27">
        <f t="shared" si="18"/>
        <v>0</v>
      </c>
      <c r="AP33" s="28"/>
      <c r="AQ33" s="27">
        <f t="shared" si="19"/>
        <v>0</v>
      </c>
      <c r="AR33" s="28"/>
      <c r="AS33" s="27"/>
      <c r="AT33" s="25"/>
      <c r="AU33" s="24">
        <f t="shared" si="20"/>
        <v>0</v>
      </c>
      <c r="AV33" s="28"/>
      <c r="AW33" s="27">
        <f t="shared" si="21"/>
        <v>0</v>
      </c>
      <c r="AX33" s="28"/>
      <c r="AY33" s="27">
        <f t="shared" si="22"/>
        <v>0</v>
      </c>
      <c r="AZ33" s="25"/>
      <c r="BA33" s="27">
        <f t="shared" si="23"/>
        <v>0</v>
      </c>
      <c r="BB33" s="25"/>
      <c r="BC33" s="27">
        <f t="shared" si="24"/>
        <v>0</v>
      </c>
      <c r="BD33" s="25"/>
      <c r="BE33" s="25"/>
      <c r="BF33" s="24">
        <f t="shared" si="25"/>
        <v>0</v>
      </c>
      <c r="BG33" s="29">
        <f t="shared" si="26"/>
        <v>0</v>
      </c>
    </row>
    <row r="34" spans="1:59" ht="15.75" x14ac:dyDescent="0.25">
      <c r="A34" s="38"/>
      <c r="B34" s="39"/>
      <c r="C34" s="39"/>
      <c r="D34" s="39"/>
      <c r="E34" s="39"/>
      <c r="F34" s="39"/>
      <c r="G34" s="38"/>
      <c r="H34" s="41"/>
      <c r="I34" s="40"/>
      <c r="J34" s="23">
        <f t="shared" si="0"/>
        <v>0</v>
      </c>
      <c r="K34" s="24">
        <v>17697</v>
      </c>
      <c r="L34" s="24">
        <f t="shared" si="1"/>
        <v>0</v>
      </c>
      <c r="M34" s="24">
        <f t="shared" si="2"/>
        <v>0</v>
      </c>
      <c r="N34" s="24">
        <f t="shared" si="3"/>
        <v>0</v>
      </c>
      <c r="O34" s="25"/>
      <c r="P34" s="25"/>
      <c r="Q34" s="25"/>
      <c r="R34" s="24">
        <v>18</v>
      </c>
      <c r="S34" s="24">
        <f t="shared" si="4"/>
        <v>0</v>
      </c>
      <c r="T34" s="24">
        <f t="shared" si="5"/>
        <v>0</v>
      </c>
      <c r="U34" s="24">
        <f t="shared" si="6"/>
        <v>0</v>
      </c>
      <c r="V34" s="26">
        <f t="shared" si="7"/>
        <v>0</v>
      </c>
      <c r="W34" s="24">
        <f t="shared" si="8"/>
        <v>0</v>
      </c>
      <c r="X34" s="24">
        <f t="shared" si="9"/>
        <v>0</v>
      </c>
      <c r="Y34" s="24">
        <f t="shared" si="10"/>
        <v>0</v>
      </c>
      <c r="Z34" s="25"/>
      <c r="AA34" s="27">
        <f t="shared" si="11"/>
        <v>0</v>
      </c>
      <c r="AB34" s="28"/>
      <c r="AC34" s="27">
        <f t="shared" si="12"/>
        <v>0</v>
      </c>
      <c r="AD34" s="28"/>
      <c r="AE34" s="27">
        <f t="shared" si="13"/>
        <v>0</v>
      </c>
      <c r="AF34" s="28"/>
      <c r="AG34" s="27">
        <f t="shared" si="14"/>
        <v>0</v>
      </c>
      <c r="AH34" s="28"/>
      <c r="AI34" s="27">
        <f t="shared" si="15"/>
        <v>0</v>
      </c>
      <c r="AJ34" s="28"/>
      <c r="AK34" s="27">
        <f t="shared" si="16"/>
        <v>0</v>
      </c>
      <c r="AL34" s="28"/>
      <c r="AM34" s="27">
        <f t="shared" si="17"/>
        <v>0</v>
      </c>
      <c r="AN34" s="28"/>
      <c r="AO34" s="27">
        <f t="shared" si="18"/>
        <v>0</v>
      </c>
      <c r="AP34" s="28"/>
      <c r="AQ34" s="27">
        <f t="shared" si="19"/>
        <v>0</v>
      </c>
      <c r="AR34" s="28"/>
      <c r="AS34" s="27"/>
      <c r="AT34" s="25"/>
      <c r="AU34" s="24">
        <f t="shared" si="20"/>
        <v>0</v>
      </c>
      <c r="AV34" s="28"/>
      <c r="AW34" s="27">
        <f t="shared" si="21"/>
        <v>0</v>
      </c>
      <c r="AX34" s="28"/>
      <c r="AY34" s="27">
        <f t="shared" si="22"/>
        <v>0</v>
      </c>
      <c r="AZ34" s="25"/>
      <c r="BA34" s="27">
        <f t="shared" si="23"/>
        <v>0</v>
      </c>
      <c r="BB34" s="25"/>
      <c r="BC34" s="27">
        <f t="shared" si="24"/>
        <v>0</v>
      </c>
      <c r="BD34" s="25"/>
      <c r="BE34" s="25"/>
      <c r="BF34" s="24">
        <f t="shared" si="25"/>
        <v>0</v>
      </c>
      <c r="BG34" s="29">
        <f t="shared" si="26"/>
        <v>0</v>
      </c>
    </row>
  </sheetData>
  <mergeCells count="54">
    <mergeCell ref="N5:P5"/>
    <mergeCell ref="N1:P1"/>
    <mergeCell ref="N2:P2"/>
    <mergeCell ref="T2:X2"/>
    <mergeCell ref="N3:P3"/>
    <mergeCell ref="N4:P4"/>
    <mergeCell ref="D7:M7"/>
    <mergeCell ref="D8:M8"/>
    <mergeCell ref="D9:N9"/>
    <mergeCell ref="A11:A14"/>
    <mergeCell ref="B11:B14"/>
    <mergeCell ref="C11:C14"/>
    <mergeCell ref="D11:D14"/>
    <mergeCell ref="E11:E14"/>
    <mergeCell ref="F11:F14"/>
    <mergeCell ref="G11:G14"/>
    <mergeCell ref="W11:W14"/>
    <mergeCell ref="H11:H14"/>
    <mergeCell ref="I11:I14"/>
    <mergeCell ref="J11:J14"/>
    <mergeCell ref="K11:K14"/>
    <mergeCell ref="L11:L14"/>
    <mergeCell ref="M11:M14"/>
    <mergeCell ref="N11:N14"/>
    <mergeCell ref="O11:Q13"/>
    <mergeCell ref="R11:R14"/>
    <mergeCell ref="S11:U13"/>
    <mergeCell ref="V11:V14"/>
    <mergeCell ref="BG11:BG14"/>
    <mergeCell ref="Y12:Y14"/>
    <mergeCell ref="Z12:AC12"/>
    <mergeCell ref="AD12:AK12"/>
    <mergeCell ref="AL12:AO12"/>
    <mergeCell ref="AR12:AS13"/>
    <mergeCell ref="AT12:AT14"/>
    <mergeCell ref="AU12:AU14"/>
    <mergeCell ref="AV12:BC12"/>
    <mergeCell ref="BD12:BD14"/>
    <mergeCell ref="X11:X14"/>
    <mergeCell ref="Y11:AK11"/>
    <mergeCell ref="AL11:AS11"/>
    <mergeCell ref="AT11:BE11"/>
    <mergeCell ref="BF11:BF14"/>
    <mergeCell ref="BE12:BE14"/>
    <mergeCell ref="Z13:AC13"/>
    <mergeCell ref="AD13:AG13"/>
    <mergeCell ref="AH13:AK13"/>
    <mergeCell ref="AL13:AM13"/>
    <mergeCell ref="AN13:AO13"/>
    <mergeCell ref="AV13:AW13"/>
    <mergeCell ref="AX13:AY13"/>
    <mergeCell ref="AZ13:BA13"/>
    <mergeCell ref="BB13:BC13"/>
    <mergeCell ref="AP12:AQ13"/>
  </mergeCells>
  <pageMargins left="0.15748031496062992" right="0.15748031496062992" top="0.43307086614173229" bottom="0.19685039370078741" header="0.31496062992125984" footer="0.15748031496062992"/>
  <pageSetup paperSize="9" scale="64" orientation="landscape" verticalDpi="180" r:id="rId1"/>
  <colBreaks count="2" manualBreakCount="2">
    <brk id="17" max="37" man="1"/>
    <brk id="29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17"/>
  <sheetViews>
    <sheetView view="pageBreakPreview" topLeftCell="A4" zoomScale="70" zoomScaleNormal="90" zoomScaleSheetLayoutView="70" workbookViewId="0">
      <selection activeCell="P20" sqref="P20"/>
    </sheetView>
  </sheetViews>
  <sheetFormatPr defaultRowHeight="15" x14ac:dyDescent="0.25"/>
  <cols>
    <col min="1" max="1" width="6.28515625" style="30" customWidth="1"/>
    <col min="2" max="2" width="21.7109375" style="16" customWidth="1"/>
    <col min="3" max="3" width="31.28515625" style="16" customWidth="1"/>
    <col min="4" max="4" width="18" style="16" customWidth="1"/>
    <col min="5" max="5" width="20.28515625" style="16" customWidth="1"/>
    <col min="6" max="6" width="15.85546875" style="16" customWidth="1"/>
    <col min="7" max="7" width="12.5703125" style="30" customWidth="1"/>
    <col min="8" max="8" width="8.85546875" style="5" customWidth="1"/>
    <col min="9" max="9" width="8.7109375" style="5" customWidth="1"/>
    <col min="10" max="10" width="8.7109375" style="31" customWidth="1"/>
    <col min="11" max="11" width="8.85546875" style="34" customWidth="1"/>
    <col min="12" max="12" width="11.85546875" style="34" customWidth="1"/>
    <col min="13" max="13" width="8.85546875" style="34" customWidth="1"/>
    <col min="14" max="14" width="13.42578125" style="34" customWidth="1"/>
    <col min="15" max="15" width="9.42578125" style="31" customWidth="1"/>
    <col min="16" max="17" width="9.28515625" style="30" customWidth="1"/>
    <col min="18" max="18" width="11.5703125" style="32" customWidth="1"/>
    <col min="19" max="21" width="16.5703125" style="32" customWidth="1"/>
    <col min="22" max="22" width="16.5703125" style="35" customWidth="1"/>
    <col min="23" max="25" width="16.5703125" style="32" customWidth="1"/>
    <col min="26" max="26" width="11.42578125" style="30" customWidth="1"/>
    <col min="27" max="27" width="10" style="32" customWidth="1"/>
    <col min="28" max="28" width="11.42578125" style="30" customWidth="1"/>
    <col min="29" max="29" width="10" style="32" customWidth="1"/>
    <col min="30" max="30" width="10.85546875" style="30" customWidth="1"/>
    <col min="31" max="31" width="9.85546875" style="32" customWidth="1"/>
    <col min="32" max="32" width="10.85546875" style="30" customWidth="1"/>
    <col min="33" max="33" width="9.85546875" style="32" customWidth="1"/>
    <col min="34" max="34" width="12.85546875" style="30" customWidth="1"/>
    <col min="35" max="35" width="12.85546875" style="32" customWidth="1"/>
    <col min="36" max="36" width="12.85546875" style="30" customWidth="1"/>
    <col min="37" max="37" width="12.85546875" style="32" customWidth="1"/>
    <col min="38" max="38" width="12.85546875" style="30" customWidth="1"/>
    <col min="39" max="39" width="12.85546875" style="32" customWidth="1"/>
    <col min="40" max="40" width="12.85546875" style="30" customWidth="1"/>
    <col min="41" max="41" width="12.85546875" style="32" customWidth="1"/>
    <col min="42" max="42" width="12.85546875" style="30" customWidth="1"/>
    <col min="43" max="43" width="12.85546875" style="32" customWidth="1"/>
    <col min="44" max="44" width="12.85546875" style="30" customWidth="1"/>
    <col min="45" max="45" width="12.85546875" style="32" customWidth="1"/>
    <col min="46" max="47" width="16.5703125" style="30" customWidth="1"/>
    <col min="48" max="48" width="12.140625" style="30" customWidth="1"/>
    <col min="49" max="49" width="12.140625" style="32" customWidth="1"/>
    <col min="50" max="50" width="12.140625" style="30" customWidth="1"/>
    <col min="51" max="51" width="12.140625" style="32" customWidth="1"/>
    <col min="52" max="55" width="12.140625" style="30" customWidth="1"/>
    <col min="56" max="56" width="16.28515625" style="30" customWidth="1"/>
    <col min="57" max="58" width="16.5703125" style="30" customWidth="1"/>
    <col min="59" max="59" width="17.140625" style="33" customWidth="1"/>
    <col min="60" max="16384" width="9.140625" style="16"/>
  </cols>
  <sheetData>
    <row r="1" spans="1:59" s="2" customFormat="1" x14ac:dyDescent="0.25">
      <c r="A1" s="1"/>
      <c r="D1" s="3"/>
      <c r="F1" s="4"/>
      <c r="G1" s="1"/>
      <c r="H1" s="5"/>
      <c r="I1" s="5"/>
      <c r="J1" s="5"/>
      <c r="K1" s="5"/>
      <c r="L1" s="5"/>
      <c r="M1" s="5"/>
      <c r="N1" s="70" t="s">
        <v>0</v>
      </c>
      <c r="O1" s="70"/>
      <c r="P1" s="70"/>
      <c r="Q1" s="1"/>
      <c r="R1" s="1"/>
      <c r="S1" s="1"/>
      <c r="T1" s="1"/>
      <c r="U1" s="1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6"/>
    </row>
    <row r="2" spans="1:59" s="2" customFormat="1" ht="35.25" customHeight="1" x14ac:dyDescent="0.25">
      <c r="A2" s="7"/>
      <c r="B2" s="8"/>
      <c r="C2" s="8"/>
      <c r="D2" s="9"/>
      <c r="F2" s="10"/>
      <c r="G2" s="7"/>
      <c r="H2" s="11"/>
      <c r="I2" s="11"/>
      <c r="J2" s="11"/>
      <c r="K2" s="11"/>
      <c r="L2" s="11"/>
      <c r="M2" s="11"/>
      <c r="N2" s="71" t="s">
        <v>1</v>
      </c>
      <c r="O2" s="71"/>
      <c r="P2" s="71"/>
      <c r="Q2" s="12"/>
      <c r="R2" s="12"/>
      <c r="S2" s="12"/>
      <c r="T2" s="48" t="s">
        <v>69</v>
      </c>
      <c r="U2" s="48"/>
      <c r="V2" s="48"/>
      <c r="W2" s="48"/>
      <c r="X2" s="4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13"/>
    </row>
    <row r="3" spans="1:59" s="2" customFormat="1" x14ac:dyDescent="0.25">
      <c r="A3" s="7"/>
      <c r="B3" s="8"/>
      <c r="C3" s="8"/>
      <c r="D3" s="8"/>
      <c r="F3" s="10"/>
      <c r="G3" s="7"/>
      <c r="H3" s="11"/>
      <c r="I3" s="11"/>
      <c r="J3" s="11"/>
      <c r="K3" s="11"/>
      <c r="L3" s="11"/>
      <c r="M3" s="11"/>
      <c r="N3" s="71" t="s">
        <v>2</v>
      </c>
      <c r="O3" s="71"/>
      <c r="P3" s="71"/>
      <c r="Q3" s="7"/>
      <c r="R3" s="7"/>
      <c r="S3" s="7"/>
      <c r="T3" s="7"/>
      <c r="U3" s="7"/>
      <c r="V3" s="13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3"/>
    </row>
    <row r="4" spans="1:59" s="2" customFormat="1" x14ac:dyDescent="0.25">
      <c r="A4" s="7"/>
      <c r="B4" s="8"/>
      <c r="C4" s="8"/>
      <c r="D4" s="9"/>
      <c r="F4" s="10"/>
      <c r="G4" s="7"/>
      <c r="H4" s="11"/>
      <c r="I4" s="11"/>
      <c r="J4" s="11"/>
      <c r="K4" s="11"/>
      <c r="L4" s="11"/>
      <c r="M4" s="11"/>
      <c r="N4" s="71" t="s">
        <v>3</v>
      </c>
      <c r="O4" s="71"/>
      <c r="P4" s="71"/>
      <c r="Q4" s="7"/>
      <c r="R4" s="7"/>
      <c r="S4" s="7"/>
      <c r="T4" s="7"/>
      <c r="U4" s="7"/>
      <c r="V4" s="13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13"/>
    </row>
    <row r="5" spans="1:59" s="2" customFormat="1" x14ac:dyDescent="0.25">
      <c r="A5" s="7"/>
      <c r="B5" s="8"/>
      <c r="C5" s="8"/>
      <c r="D5" s="9"/>
      <c r="F5" s="10"/>
      <c r="G5" s="7"/>
      <c r="H5" s="11"/>
      <c r="I5" s="11"/>
      <c r="J5" s="11"/>
      <c r="K5" s="11"/>
      <c r="L5" s="11"/>
      <c r="M5" s="11"/>
      <c r="N5" s="71" t="s">
        <v>4</v>
      </c>
      <c r="O5" s="71"/>
      <c r="P5" s="71"/>
      <c r="Q5" s="7"/>
      <c r="R5" s="7"/>
      <c r="S5" s="7"/>
      <c r="T5" s="7"/>
      <c r="U5" s="7"/>
      <c r="V5" s="13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13"/>
    </row>
    <row r="6" spans="1:59" s="2" customFormat="1" x14ac:dyDescent="0.25">
      <c r="A6" s="7"/>
      <c r="B6" s="8"/>
      <c r="C6" s="8"/>
      <c r="D6" s="8"/>
      <c r="E6" s="8"/>
      <c r="F6" s="8"/>
      <c r="G6" s="7"/>
      <c r="H6" s="11"/>
      <c r="I6" s="11"/>
      <c r="J6" s="11"/>
      <c r="K6" s="11"/>
      <c r="L6" s="11"/>
      <c r="M6" s="11"/>
      <c r="N6" s="11"/>
      <c r="O6" s="11"/>
      <c r="P6" s="7"/>
      <c r="Q6" s="7"/>
      <c r="R6" s="7"/>
      <c r="S6" s="7"/>
      <c r="T6" s="7"/>
      <c r="U6" s="7"/>
      <c r="V6" s="13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3"/>
    </row>
    <row r="7" spans="1:59" s="2" customFormat="1" ht="15" customHeight="1" x14ac:dyDescent="0.25">
      <c r="A7" s="7"/>
      <c r="C7" s="10"/>
      <c r="D7" s="69" t="s">
        <v>5</v>
      </c>
      <c r="E7" s="69"/>
      <c r="F7" s="69"/>
      <c r="G7" s="69"/>
      <c r="H7" s="69"/>
      <c r="I7" s="69"/>
      <c r="J7" s="69"/>
      <c r="K7" s="69"/>
      <c r="L7" s="69"/>
      <c r="M7" s="69"/>
      <c r="N7" s="10"/>
      <c r="O7" s="11"/>
      <c r="P7" s="7"/>
      <c r="Q7" s="7"/>
      <c r="R7" s="7"/>
      <c r="S7" s="7"/>
      <c r="T7" s="7"/>
      <c r="U7" s="7"/>
      <c r="V7" s="13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13"/>
    </row>
    <row r="8" spans="1:59" s="2" customFormat="1" ht="15" customHeight="1" x14ac:dyDescent="0.25">
      <c r="A8" s="7"/>
      <c r="C8" s="8"/>
      <c r="D8" s="62" t="s">
        <v>6</v>
      </c>
      <c r="E8" s="62"/>
      <c r="F8" s="62"/>
      <c r="G8" s="62"/>
      <c r="H8" s="62"/>
      <c r="I8" s="62"/>
      <c r="J8" s="62"/>
      <c r="K8" s="62"/>
      <c r="L8" s="62"/>
      <c r="M8" s="62"/>
      <c r="N8" s="11"/>
      <c r="O8" s="11"/>
      <c r="P8" s="7"/>
      <c r="Q8" s="7"/>
      <c r="R8" s="7"/>
      <c r="S8" s="7"/>
      <c r="T8" s="7"/>
      <c r="U8" s="7"/>
      <c r="V8" s="13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13"/>
    </row>
    <row r="9" spans="1:59" s="2" customFormat="1" x14ac:dyDescent="0.25">
      <c r="A9" s="7"/>
      <c r="C9" s="1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1"/>
      <c r="P9" s="7"/>
      <c r="Q9" s="7"/>
      <c r="R9" s="7"/>
      <c r="S9" s="7"/>
      <c r="T9" s="7"/>
      <c r="U9" s="7"/>
      <c r="V9" s="1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13"/>
    </row>
    <row r="10" spans="1:59" s="2" customFormat="1" ht="24.75" customHeight="1" x14ac:dyDescent="0.25">
      <c r="A10" s="7"/>
      <c r="C10" s="15"/>
      <c r="D10" s="15"/>
      <c r="E10" s="15"/>
      <c r="F10" s="8"/>
      <c r="G10" s="7"/>
      <c r="H10" s="11"/>
      <c r="I10" s="11"/>
      <c r="J10" s="11"/>
      <c r="K10" s="11"/>
      <c r="L10" s="11"/>
      <c r="M10" s="11"/>
      <c r="N10" s="11"/>
      <c r="O10" s="11"/>
      <c r="P10" s="7"/>
      <c r="Q10" s="7"/>
      <c r="R10" s="7"/>
      <c r="S10" s="7"/>
      <c r="T10" s="7"/>
      <c r="U10" s="7"/>
      <c r="V10" s="1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13"/>
    </row>
    <row r="11" spans="1:59" ht="26.25" customHeight="1" x14ac:dyDescent="0.25">
      <c r="A11" s="64" t="s">
        <v>7</v>
      </c>
      <c r="B11" s="65" t="s">
        <v>8</v>
      </c>
      <c r="C11" s="58" t="s">
        <v>9</v>
      </c>
      <c r="D11" s="58" t="s">
        <v>10</v>
      </c>
      <c r="E11" s="58" t="s">
        <v>11</v>
      </c>
      <c r="F11" s="58" t="s">
        <v>12</v>
      </c>
      <c r="G11" s="58" t="s">
        <v>13</v>
      </c>
      <c r="H11" s="68" t="s">
        <v>14</v>
      </c>
      <c r="I11" s="68" t="s">
        <v>15</v>
      </c>
      <c r="J11" s="42" t="s">
        <v>16</v>
      </c>
      <c r="K11" s="54" t="s">
        <v>17</v>
      </c>
      <c r="L11" s="54" t="s">
        <v>18</v>
      </c>
      <c r="M11" s="54" t="s">
        <v>19</v>
      </c>
      <c r="N11" s="54" t="s">
        <v>20</v>
      </c>
      <c r="O11" s="49" t="s">
        <v>21</v>
      </c>
      <c r="P11" s="49"/>
      <c r="Q11" s="49"/>
      <c r="R11" s="54" t="s">
        <v>22</v>
      </c>
      <c r="S11" s="54" t="s">
        <v>23</v>
      </c>
      <c r="T11" s="54"/>
      <c r="U11" s="54"/>
      <c r="V11" s="61" t="s">
        <v>24</v>
      </c>
      <c r="W11" s="42" t="s">
        <v>25</v>
      </c>
      <c r="X11" s="50" t="s">
        <v>26</v>
      </c>
      <c r="Y11" s="45" t="s">
        <v>27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 t="s">
        <v>27</v>
      </c>
      <c r="AM11" s="46"/>
      <c r="AN11" s="46"/>
      <c r="AO11" s="46"/>
      <c r="AP11" s="46"/>
      <c r="AQ11" s="46"/>
      <c r="AR11" s="46"/>
      <c r="AS11" s="46"/>
      <c r="AT11" s="46" t="s">
        <v>27</v>
      </c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42" t="s">
        <v>28</v>
      </c>
      <c r="BG11" s="53" t="s">
        <v>29</v>
      </c>
    </row>
    <row r="12" spans="1:59" ht="27.75" customHeight="1" x14ac:dyDescent="0.25">
      <c r="A12" s="64"/>
      <c r="B12" s="66"/>
      <c r="C12" s="59"/>
      <c r="D12" s="59"/>
      <c r="E12" s="59"/>
      <c r="F12" s="59"/>
      <c r="G12" s="59"/>
      <c r="H12" s="68"/>
      <c r="I12" s="68"/>
      <c r="J12" s="43"/>
      <c r="K12" s="54"/>
      <c r="L12" s="54"/>
      <c r="M12" s="54"/>
      <c r="N12" s="54"/>
      <c r="O12" s="49"/>
      <c r="P12" s="49"/>
      <c r="Q12" s="49"/>
      <c r="R12" s="54"/>
      <c r="S12" s="54"/>
      <c r="T12" s="54"/>
      <c r="U12" s="54"/>
      <c r="V12" s="61"/>
      <c r="W12" s="43"/>
      <c r="X12" s="51"/>
      <c r="Y12" s="54" t="s">
        <v>30</v>
      </c>
      <c r="Z12" s="55" t="s">
        <v>31</v>
      </c>
      <c r="AA12" s="56"/>
      <c r="AB12" s="56"/>
      <c r="AC12" s="56"/>
      <c r="AD12" s="56" t="s">
        <v>31</v>
      </c>
      <c r="AE12" s="56"/>
      <c r="AF12" s="56"/>
      <c r="AG12" s="56"/>
      <c r="AH12" s="56"/>
      <c r="AI12" s="56"/>
      <c r="AJ12" s="56"/>
      <c r="AK12" s="57"/>
      <c r="AL12" s="49" t="s">
        <v>32</v>
      </c>
      <c r="AM12" s="49"/>
      <c r="AN12" s="49"/>
      <c r="AO12" s="49"/>
      <c r="AP12" s="49" t="s">
        <v>33</v>
      </c>
      <c r="AQ12" s="49"/>
      <c r="AR12" s="47" t="s">
        <v>34</v>
      </c>
      <c r="AS12" s="49"/>
      <c r="AT12" s="58" t="s">
        <v>35</v>
      </c>
      <c r="AU12" s="42" t="s">
        <v>36</v>
      </c>
      <c r="AV12" s="45" t="s">
        <v>37</v>
      </c>
      <c r="AW12" s="46"/>
      <c r="AX12" s="46"/>
      <c r="AY12" s="46"/>
      <c r="AZ12" s="46"/>
      <c r="BA12" s="46"/>
      <c r="BB12" s="46"/>
      <c r="BC12" s="47"/>
      <c r="BD12" s="49" t="s">
        <v>38</v>
      </c>
      <c r="BE12" s="49" t="s">
        <v>39</v>
      </c>
      <c r="BF12" s="43"/>
      <c r="BG12" s="53"/>
    </row>
    <row r="13" spans="1:59" ht="44.25" customHeight="1" x14ac:dyDescent="0.25">
      <c r="A13" s="64"/>
      <c r="B13" s="66"/>
      <c r="C13" s="59"/>
      <c r="D13" s="59"/>
      <c r="E13" s="59"/>
      <c r="F13" s="59"/>
      <c r="G13" s="59"/>
      <c r="H13" s="68"/>
      <c r="I13" s="68"/>
      <c r="J13" s="43"/>
      <c r="K13" s="54"/>
      <c r="L13" s="54"/>
      <c r="M13" s="54"/>
      <c r="N13" s="54"/>
      <c r="O13" s="49"/>
      <c r="P13" s="49"/>
      <c r="Q13" s="49"/>
      <c r="R13" s="54"/>
      <c r="S13" s="54"/>
      <c r="T13" s="54"/>
      <c r="U13" s="54"/>
      <c r="V13" s="61"/>
      <c r="W13" s="43"/>
      <c r="X13" s="51"/>
      <c r="Y13" s="54"/>
      <c r="Z13" s="45" t="s">
        <v>40</v>
      </c>
      <c r="AA13" s="46"/>
      <c r="AB13" s="46"/>
      <c r="AC13" s="47"/>
      <c r="AD13" s="45" t="s">
        <v>41</v>
      </c>
      <c r="AE13" s="46"/>
      <c r="AF13" s="46"/>
      <c r="AG13" s="47"/>
      <c r="AH13" s="45" t="s">
        <v>42</v>
      </c>
      <c r="AI13" s="46"/>
      <c r="AJ13" s="46"/>
      <c r="AK13" s="47"/>
      <c r="AL13" s="49" t="s">
        <v>40</v>
      </c>
      <c r="AM13" s="49"/>
      <c r="AN13" s="49" t="s">
        <v>43</v>
      </c>
      <c r="AO13" s="49"/>
      <c r="AP13" s="49"/>
      <c r="AQ13" s="49"/>
      <c r="AR13" s="47"/>
      <c r="AS13" s="49"/>
      <c r="AT13" s="59"/>
      <c r="AU13" s="43"/>
      <c r="AV13" s="49" t="s">
        <v>44</v>
      </c>
      <c r="AW13" s="49"/>
      <c r="AX13" s="49" t="s">
        <v>45</v>
      </c>
      <c r="AY13" s="49"/>
      <c r="AZ13" s="49" t="s">
        <v>46</v>
      </c>
      <c r="BA13" s="49"/>
      <c r="BB13" s="49" t="s">
        <v>47</v>
      </c>
      <c r="BC13" s="49"/>
      <c r="BD13" s="49"/>
      <c r="BE13" s="49"/>
      <c r="BF13" s="43"/>
      <c r="BG13" s="53"/>
    </row>
    <row r="14" spans="1:59" s="20" customFormat="1" ht="135.75" customHeight="1" x14ac:dyDescent="0.25">
      <c r="A14" s="64"/>
      <c r="B14" s="67"/>
      <c r="C14" s="59"/>
      <c r="D14" s="60"/>
      <c r="E14" s="60"/>
      <c r="F14" s="60"/>
      <c r="G14" s="60"/>
      <c r="H14" s="68"/>
      <c r="I14" s="68"/>
      <c r="J14" s="44"/>
      <c r="K14" s="54"/>
      <c r="L14" s="54"/>
      <c r="M14" s="54"/>
      <c r="N14" s="54"/>
      <c r="O14" s="17" t="s">
        <v>48</v>
      </c>
      <c r="P14" s="17" t="s">
        <v>49</v>
      </c>
      <c r="Q14" s="17" t="s">
        <v>50</v>
      </c>
      <c r="R14" s="54"/>
      <c r="S14" s="18" t="s">
        <v>40</v>
      </c>
      <c r="T14" s="18" t="s">
        <v>41</v>
      </c>
      <c r="U14" s="18" t="s">
        <v>51</v>
      </c>
      <c r="V14" s="61"/>
      <c r="W14" s="44"/>
      <c r="X14" s="52"/>
      <c r="Y14" s="54"/>
      <c r="Z14" s="17" t="s">
        <v>52</v>
      </c>
      <c r="AA14" s="19" t="s">
        <v>53</v>
      </c>
      <c r="AB14" s="17" t="s">
        <v>54</v>
      </c>
      <c r="AC14" s="19" t="s">
        <v>55</v>
      </c>
      <c r="AD14" s="17" t="s">
        <v>56</v>
      </c>
      <c r="AE14" s="18" t="s">
        <v>55</v>
      </c>
      <c r="AF14" s="17" t="s">
        <v>57</v>
      </c>
      <c r="AG14" s="18" t="s">
        <v>53</v>
      </c>
      <c r="AH14" s="17" t="s">
        <v>56</v>
      </c>
      <c r="AI14" s="18" t="s">
        <v>55</v>
      </c>
      <c r="AJ14" s="17" t="s">
        <v>57</v>
      </c>
      <c r="AK14" s="18" t="s">
        <v>53</v>
      </c>
      <c r="AL14" s="17" t="s">
        <v>58</v>
      </c>
      <c r="AM14" s="18" t="s">
        <v>59</v>
      </c>
      <c r="AN14" s="17" t="s">
        <v>58</v>
      </c>
      <c r="AO14" s="18" t="s">
        <v>60</v>
      </c>
      <c r="AP14" s="17" t="s">
        <v>61</v>
      </c>
      <c r="AQ14" s="18" t="s">
        <v>62</v>
      </c>
      <c r="AR14" s="17" t="s">
        <v>63</v>
      </c>
      <c r="AS14" s="18" t="s">
        <v>64</v>
      </c>
      <c r="AT14" s="60"/>
      <c r="AU14" s="44"/>
      <c r="AV14" s="17" t="s">
        <v>54</v>
      </c>
      <c r="AW14" s="18" t="s">
        <v>65</v>
      </c>
      <c r="AX14" s="17" t="s">
        <v>54</v>
      </c>
      <c r="AY14" s="18" t="s">
        <v>66</v>
      </c>
      <c r="AZ14" s="17" t="s">
        <v>54</v>
      </c>
      <c r="BA14" s="18" t="s">
        <v>67</v>
      </c>
      <c r="BB14" s="17" t="s">
        <v>54</v>
      </c>
      <c r="BC14" s="18" t="s">
        <v>68</v>
      </c>
      <c r="BD14" s="49"/>
      <c r="BE14" s="49"/>
      <c r="BF14" s="44"/>
      <c r="BG14" s="53"/>
    </row>
    <row r="15" spans="1:59" s="30" customFormat="1" ht="69" customHeight="1" x14ac:dyDescent="0.25">
      <c r="A15" s="21">
        <v>1</v>
      </c>
      <c r="B15" s="36" t="s">
        <v>91</v>
      </c>
      <c r="C15" s="22" t="s">
        <v>137</v>
      </c>
      <c r="D15" s="37" t="s">
        <v>138</v>
      </c>
      <c r="E15" s="25" t="s">
        <v>139</v>
      </c>
      <c r="F15" s="25"/>
      <c r="G15" s="25"/>
      <c r="H15" s="40"/>
      <c r="I15" s="40"/>
      <c r="J15" s="23">
        <f>(I15*25/100)+I15</f>
        <v>0</v>
      </c>
      <c r="K15" s="24">
        <v>17697</v>
      </c>
      <c r="L15" s="24">
        <f>K15*J15</f>
        <v>0</v>
      </c>
      <c r="M15" s="24">
        <f>N15/18</f>
        <v>0.5</v>
      </c>
      <c r="N15" s="24">
        <f>O15+P15+Q15</f>
        <v>9</v>
      </c>
      <c r="O15" s="25">
        <v>2</v>
      </c>
      <c r="P15" s="25">
        <v>5</v>
      </c>
      <c r="Q15" s="25">
        <v>2</v>
      </c>
      <c r="R15" s="24">
        <v>18</v>
      </c>
      <c r="S15" s="24">
        <f>L15/R15*O15</f>
        <v>0</v>
      </c>
      <c r="T15" s="24">
        <f>L15/R15*P15</f>
        <v>0</v>
      </c>
      <c r="U15" s="24">
        <f>L15/R15*Q15</f>
        <v>0</v>
      </c>
      <c r="V15" s="26">
        <f>SUM(S15:U15)</f>
        <v>0</v>
      </c>
      <c r="W15" s="24">
        <f>V15*25/100</f>
        <v>0</v>
      </c>
      <c r="X15" s="24">
        <f>SUM(V15:W15)</f>
        <v>0</v>
      </c>
      <c r="Y15" s="24">
        <f>X15*10/100</f>
        <v>0</v>
      </c>
      <c r="Z15" s="25"/>
      <c r="AA15" s="27">
        <f>K15*40/100/18*Z15</f>
        <v>0</v>
      </c>
      <c r="AB15" s="28"/>
      <c r="AC15" s="27">
        <f>17697*50/100/18*AB15</f>
        <v>0</v>
      </c>
      <c r="AD15" s="28"/>
      <c r="AE15" s="27">
        <f>17697*50/100/18*AD15</f>
        <v>0</v>
      </c>
      <c r="AF15" s="28"/>
      <c r="AG15" s="27">
        <f>17697*40/100/18*AF15</f>
        <v>0</v>
      </c>
      <c r="AH15" s="28"/>
      <c r="AI15" s="27">
        <f>17697*50/100/18*AH15</f>
        <v>0</v>
      </c>
      <c r="AJ15" s="28"/>
      <c r="AK15" s="27">
        <f>17697*40/100/18*AJ15</f>
        <v>0</v>
      </c>
      <c r="AL15" s="28"/>
      <c r="AM15" s="27">
        <f>17697*50/100*AL15</f>
        <v>0</v>
      </c>
      <c r="AN15" s="28"/>
      <c r="AO15" s="27">
        <f>17697*60/100*AN15</f>
        <v>0</v>
      </c>
      <c r="AP15" s="28"/>
      <c r="AQ15" s="27">
        <f>17697*20/100*AP15</f>
        <v>0</v>
      </c>
      <c r="AR15" s="28"/>
      <c r="AS15" s="27"/>
      <c r="AT15" s="25"/>
      <c r="AU15" s="24">
        <f>X15*30/100</f>
        <v>0</v>
      </c>
      <c r="AV15" s="28"/>
      <c r="AW15" s="27">
        <f>X15*50/100/18*AV15</f>
        <v>0</v>
      </c>
      <c r="AX15" s="28"/>
      <c r="AY15" s="27">
        <f>X15*40/100/18*AX15</f>
        <v>0</v>
      </c>
      <c r="AZ15" s="25"/>
      <c r="BA15" s="27">
        <f>X15*35/100/18*AZ15</f>
        <v>0</v>
      </c>
      <c r="BB15" s="25"/>
      <c r="BC15" s="27">
        <f>X15*30/100/18*BB15</f>
        <v>0</v>
      </c>
      <c r="BD15" s="25"/>
      <c r="BE15" s="25"/>
      <c r="BF15" s="24">
        <f>Y15+AA15+AC15+AE15+AG15+AI15+AK15+AM15+AO15+AQ15+AS15+AT15+AU15+AW15+AY15+BA15+BC15+BD15+BE15</f>
        <v>0</v>
      </c>
      <c r="BG15" s="29">
        <f>BF15+X15</f>
        <v>0</v>
      </c>
    </row>
    <row r="16" spans="1:59" ht="15.75" x14ac:dyDescent="0.25">
      <c r="A16" s="38"/>
      <c r="B16" s="39"/>
      <c r="C16" s="39"/>
      <c r="D16" s="39"/>
      <c r="E16" s="39"/>
      <c r="F16" s="39"/>
      <c r="G16" s="38"/>
      <c r="H16" s="41"/>
      <c r="I16" s="40"/>
      <c r="J16" s="23">
        <f t="shared" ref="J16:J17" si="0">(I16*25/100)+I16</f>
        <v>0</v>
      </c>
      <c r="K16" s="24">
        <v>17697</v>
      </c>
      <c r="L16" s="24">
        <f t="shared" ref="L16:L17" si="1">K16*J16</f>
        <v>0</v>
      </c>
      <c r="M16" s="24">
        <f t="shared" ref="M16:M17" si="2">N16/18</f>
        <v>0</v>
      </c>
      <c r="N16" s="24">
        <f t="shared" ref="N16:N17" si="3">O16+P16+Q16</f>
        <v>0</v>
      </c>
      <c r="O16" s="25"/>
      <c r="P16" s="25"/>
      <c r="Q16" s="25"/>
      <c r="R16" s="24">
        <v>18</v>
      </c>
      <c r="S16" s="24">
        <f t="shared" ref="S16:S17" si="4">L16/R16*O16</f>
        <v>0</v>
      </c>
      <c r="T16" s="24">
        <f t="shared" ref="T16:T17" si="5">L16/R16*P16</f>
        <v>0</v>
      </c>
      <c r="U16" s="24">
        <f t="shared" ref="U16:U17" si="6">L16/R16*Q16</f>
        <v>0</v>
      </c>
      <c r="V16" s="26">
        <f t="shared" ref="V16:V17" si="7">SUM(S16:U16)</f>
        <v>0</v>
      </c>
      <c r="W16" s="24">
        <f t="shared" ref="W16:W17" si="8">V16*25/100</f>
        <v>0</v>
      </c>
      <c r="X16" s="24">
        <f t="shared" ref="X16:X17" si="9">SUM(V16:W16)</f>
        <v>0</v>
      </c>
      <c r="Y16" s="24">
        <f t="shared" ref="Y16:Y17" si="10">X16*10/100</f>
        <v>0</v>
      </c>
      <c r="Z16" s="25"/>
      <c r="AA16" s="27">
        <f t="shared" ref="AA16:AA17" si="11">K16*40/100/18*Z16</f>
        <v>0</v>
      </c>
      <c r="AB16" s="28"/>
      <c r="AC16" s="27">
        <f t="shared" ref="AC16:AC17" si="12">17697*50/100/18*AB16</f>
        <v>0</v>
      </c>
      <c r="AD16" s="28"/>
      <c r="AE16" s="27">
        <f t="shared" ref="AE16:AE17" si="13">17697*50/100/18*AD16</f>
        <v>0</v>
      </c>
      <c r="AF16" s="28"/>
      <c r="AG16" s="27">
        <f t="shared" ref="AG16:AG17" si="14">17697*40/100/18*AF16</f>
        <v>0</v>
      </c>
      <c r="AH16" s="28"/>
      <c r="AI16" s="27">
        <f t="shared" ref="AI16:AI17" si="15">17697*50/100/18*AH16</f>
        <v>0</v>
      </c>
      <c r="AJ16" s="28"/>
      <c r="AK16" s="27">
        <f t="shared" ref="AK16:AK17" si="16">17697*40/100/18*AJ16</f>
        <v>0</v>
      </c>
      <c r="AL16" s="28"/>
      <c r="AM16" s="27">
        <f t="shared" ref="AM16:AM17" si="17">17697*50/100*AL16</f>
        <v>0</v>
      </c>
      <c r="AN16" s="28"/>
      <c r="AO16" s="27">
        <f t="shared" ref="AO16:AO17" si="18">17697*60/100*AN16</f>
        <v>0</v>
      </c>
      <c r="AP16" s="28"/>
      <c r="AQ16" s="27">
        <f t="shared" ref="AQ16:AQ17" si="19">17697*20/100*AP16</f>
        <v>0</v>
      </c>
      <c r="AR16" s="28"/>
      <c r="AS16" s="27"/>
      <c r="AT16" s="25"/>
      <c r="AU16" s="24">
        <f t="shared" ref="AU16:AU17" si="20">X16*30/100</f>
        <v>0</v>
      </c>
      <c r="AV16" s="28"/>
      <c r="AW16" s="27">
        <f t="shared" ref="AW16:AW17" si="21">X16*50/100/18*AV16</f>
        <v>0</v>
      </c>
      <c r="AX16" s="28"/>
      <c r="AY16" s="27">
        <f t="shared" ref="AY16:AY17" si="22">X16*40/100/18*AX16</f>
        <v>0</v>
      </c>
      <c r="AZ16" s="25"/>
      <c r="BA16" s="27">
        <f t="shared" ref="BA16:BA17" si="23">X16*35/100/18*AZ16</f>
        <v>0</v>
      </c>
      <c r="BB16" s="25"/>
      <c r="BC16" s="27">
        <f t="shared" ref="BC16:BC17" si="24">X16*30/100/18*BB16</f>
        <v>0</v>
      </c>
      <c r="BD16" s="25"/>
      <c r="BE16" s="25"/>
      <c r="BF16" s="24">
        <f t="shared" ref="BF16:BF17" si="25">Y16+AA16+AC16+AE16+AG16+AI16+AK16+AM16+AO16+AQ16+AS16+AT16+AU16+AW16+AY16+BA16+BC16+BD16+BE16</f>
        <v>0</v>
      </c>
      <c r="BG16" s="29">
        <f t="shared" ref="BG16:BG17" si="26">BF16+X16</f>
        <v>0</v>
      </c>
    </row>
    <row r="17" spans="1:59" ht="15.75" x14ac:dyDescent="0.25">
      <c r="A17" s="38"/>
      <c r="B17" s="39"/>
      <c r="C17" s="39"/>
      <c r="D17" s="39"/>
      <c r="E17" s="39"/>
      <c r="F17" s="39"/>
      <c r="G17" s="38"/>
      <c r="H17" s="41"/>
      <c r="I17" s="40"/>
      <c r="J17" s="23">
        <f t="shared" si="0"/>
        <v>0</v>
      </c>
      <c r="K17" s="24">
        <v>17697</v>
      </c>
      <c r="L17" s="24">
        <f t="shared" si="1"/>
        <v>0</v>
      </c>
      <c r="M17" s="24">
        <f t="shared" si="2"/>
        <v>0</v>
      </c>
      <c r="N17" s="24">
        <f t="shared" si="3"/>
        <v>0</v>
      </c>
      <c r="O17" s="25"/>
      <c r="P17" s="25"/>
      <c r="Q17" s="25"/>
      <c r="R17" s="24">
        <v>18</v>
      </c>
      <c r="S17" s="24">
        <f t="shared" si="4"/>
        <v>0</v>
      </c>
      <c r="T17" s="24">
        <f t="shared" si="5"/>
        <v>0</v>
      </c>
      <c r="U17" s="24">
        <f t="shared" si="6"/>
        <v>0</v>
      </c>
      <c r="V17" s="26">
        <f t="shared" si="7"/>
        <v>0</v>
      </c>
      <c r="W17" s="24">
        <f t="shared" si="8"/>
        <v>0</v>
      </c>
      <c r="X17" s="24">
        <f t="shared" si="9"/>
        <v>0</v>
      </c>
      <c r="Y17" s="24">
        <f t="shared" si="10"/>
        <v>0</v>
      </c>
      <c r="Z17" s="25"/>
      <c r="AA17" s="27">
        <f t="shared" si="11"/>
        <v>0</v>
      </c>
      <c r="AB17" s="28"/>
      <c r="AC17" s="27">
        <f t="shared" si="12"/>
        <v>0</v>
      </c>
      <c r="AD17" s="28"/>
      <c r="AE17" s="27">
        <f t="shared" si="13"/>
        <v>0</v>
      </c>
      <c r="AF17" s="28"/>
      <c r="AG17" s="27">
        <f t="shared" si="14"/>
        <v>0</v>
      </c>
      <c r="AH17" s="28"/>
      <c r="AI17" s="27">
        <f t="shared" si="15"/>
        <v>0</v>
      </c>
      <c r="AJ17" s="28"/>
      <c r="AK17" s="27">
        <f t="shared" si="16"/>
        <v>0</v>
      </c>
      <c r="AL17" s="28"/>
      <c r="AM17" s="27">
        <f t="shared" si="17"/>
        <v>0</v>
      </c>
      <c r="AN17" s="28"/>
      <c r="AO17" s="27">
        <f t="shared" si="18"/>
        <v>0</v>
      </c>
      <c r="AP17" s="28"/>
      <c r="AQ17" s="27">
        <f t="shared" si="19"/>
        <v>0</v>
      </c>
      <c r="AR17" s="28"/>
      <c r="AS17" s="27"/>
      <c r="AT17" s="25"/>
      <c r="AU17" s="24">
        <f t="shared" si="20"/>
        <v>0</v>
      </c>
      <c r="AV17" s="28"/>
      <c r="AW17" s="27">
        <f t="shared" si="21"/>
        <v>0</v>
      </c>
      <c r="AX17" s="28"/>
      <c r="AY17" s="27">
        <f t="shared" si="22"/>
        <v>0</v>
      </c>
      <c r="AZ17" s="25"/>
      <c r="BA17" s="27">
        <f t="shared" si="23"/>
        <v>0</v>
      </c>
      <c r="BB17" s="25"/>
      <c r="BC17" s="27">
        <f t="shared" si="24"/>
        <v>0</v>
      </c>
      <c r="BD17" s="25"/>
      <c r="BE17" s="25"/>
      <c r="BF17" s="24">
        <f t="shared" si="25"/>
        <v>0</v>
      </c>
      <c r="BG17" s="29">
        <f t="shared" si="26"/>
        <v>0</v>
      </c>
    </row>
  </sheetData>
  <mergeCells count="54">
    <mergeCell ref="N5:P5"/>
    <mergeCell ref="N1:P1"/>
    <mergeCell ref="N2:P2"/>
    <mergeCell ref="T2:X2"/>
    <mergeCell ref="N3:P3"/>
    <mergeCell ref="N4:P4"/>
    <mergeCell ref="D7:M7"/>
    <mergeCell ref="D8:M8"/>
    <mergeCell ref="D9:N9"/>
    <mergeCell ref="A11:A14"/>
    <mergeCell ref="B11:B14"/>
    <mergeCell ref="C11:C14"/>
    <mergeCell ref="D11:D14"/>
    <mergeCell ref="E11:E14"/>
    <mergeCell ref="F11:F14"/>
    <mergeCell ref="G11:G14"/>
    <mergeCell ref="W11:W14"/>
    <mergeCell ref="H11:H14"/>
    <mergeCell ref="I11:I14"/>
    <mergeCell ref="J11:J14"/>
    <mergeCell ref="K11:K14"/>
    <mergeCell ref="L11:L14"/>
    <mergeCell ref="M11:M14"/>
    <mergeCell ref="N11:N14"/>
    <mergeCell ref="O11:Q13"/>
    <mergeCell ref="R11:R14"/>
    <mergeCell ref="S11:U13"/>
    <mergeCell ref="V11:V14"/>
    <mergeCell ref="BG11:BG14"/>
    <mergeCell ref="Y12:Y14"/>
    <mergeCell ref="Z12:AC12"/>
    <mergeCell ref="AD12:AK12"/>
    <mergeCell ref="AL12:AO12"/>
    <mergeCell ref="AR12:AS13"/>
    <mergeCell ref="AT12:AT14"/>
    <mergeCell ref="AU12:AU14"/>
    <mergeCell ref="AV12:BC12"/>
    <mergeCell ref="BD12:BD14"/>
    <mergeCell ref="X11:X14"/>
    <mergeCell ref="Y11:AK11"/>
    <mergeCell ref="AL11:AS11"/>
    <mergeCell ref="AT11:BE11"/>
    <mergeCell ref="BF11:BF14"/>
    <mergeCell ref="BE12:BE14"/>
    <mergeCell ref="Z13:AC13"/>
    <mergeCell ref="AD13:AG13"/>
    <mergeCell ref="AH13:AK13"/>
    <mergeCell ref="AL13:AM13"/>
    <mergeCell ref="AN13:AO13"/>
    <mergeCell ref="AV13:AW13"/>
    <mergeCell ref="AX13:AY13"/>
    <mergeCell ref="AZ13:BA13"/>
    <mergeCell ref="BB13:BC13"/>
    <mergeCell ref="AP12:AQ13"/>
  </mergeCells>
  <pageMargins left="0.15748031496062992" right="0.15748031496062992" top="0.43307086614173229" bottom="0.19685039370078741" header="0.31496062992125984" footer="0.15748031496062992"/>
  <pageSetup paperSize="9" scale="64" orientation="landscape" verticalDpi="180" r:id="rId1"/>
  <colBreaks count="2" manualBreakCount="2">
    <brk id="17" max="70" man="1"/>
    <brk id="29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3:I3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Тарификация школа (2)</vt:lpstr>
      <vt:lpstr>Тарификация обучение на дому</vt:lpstr>
      <vt:lpstr>IT кружок </vt:lpstr>
      <vt:lpstr>Лист1</vt:lpstr>
      <vt:lpstr>Лист2</vt:lpstr>
      <vt:lpstr>Лист3</vt:lpstr>
      <vt:lpstr>'IT кружок '!Заголовки_для_печати</vt:lpstr>
      <vt:lpstr>'Тарификация обучение на дому'!Заголовки_для_печати</vt:lpstr>
      <vt:lpstr>'Тарификация школа (2)'!Заголовки_для_печати</vt:lpstr>
      <vt:lpstr>'IT кружок '!Область_печати</vt:lpstr>
      <vt:lpstr>'Тарификация обучение на дому'!Область_печати</vt:lpstr>
      <vt:lpstr>'Тарификация школа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2020-09-21T11:45:45Z</dcterms:modified>
</cp:coreProperties>
</file>